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ublic\Blank OGC Packet Forms\"/>
    </mc:Choice>
  </mc:AlternateContent>
  <xr:revisionPtr revIDLastSave="0" documentId="13_ncr:1_{DDB90D88-A086-41AA-852F-14A0CB69FB65}" xr6:coauthVersionLast="47" xr6:coauthVersionMax="47" xr10:uidLastSave="{00000000-0000-0000-0000-000000000000}"/>
  <bookViews>
    <workbookView xWindow="30000" yWindow="0" windowWidth="24735" windowHeight="15480" xr2:uid="{00000000-000D-0000-FFFF-FFFF00000000}"/>
  </bookViews>
  <sheets>
    <sheet name="Cumulative" sheetId="9" r:id="rId1"/>
    <sheet name="PI 1" sheetId="24" r:id="rId2"/>
    <sheet name="PI 2" sheetId="11" r:id="rId3"/>
    <sheet name="PI 3" sheetId="14" r:id="rId4"/>
    <sheet name="PI 4" sheetId="18" r:id="rId5"/>
    <sheet name="PI 5" sheetId="25" r:id="rId6"/>
    <sheet name="PI 6" sheetId="16" r:id="rId7"/>
    <sheet name="PI 7" sheetId="13" r:id="rId8"/>
    <sheet name="PI 8" sheetId="19" r:id="rId9"/>
    <sheet name="PI 9" sheetId="21" r:id="rId10"/>
    <sheet name="PI 10" sheetId="26" r:id="rId11"/>
    <sheet name="PI 11" sheetId="23" r:id="rId12"/>
    <sheet name="Participant Support Tab" sheetId="27" state="hidden" r:id="rId13"/>
  </sheets>
  <definedNames>
    <definedName name="_xlnm.Print_Area" localSheetId="0">Cumulative!$A$1:$L$115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2" i="26" l="1"/>
  <c r="H94" i="9"/>
  <c r="I94" i="9"/>
  <c r="J94" i="9"/>
  <c r="K94" i="9"/>
  <c r="H95" i="9"/>
  <c r="I95" i="9"/>
  <c r="J95" i="9"/>
  <c r="K95" i="9"/>
  <c r="H96" i="9"/>
  <c r="I96" i="9"/>
  <c r="J96" i="9"/>
  <c r="K96" i="9"/>
  <c r="C95" i="9"/>
  <c r="C96" i="9"/>
  <c r="C94" i="9"/>
  <c r="G95" i="9"/>
  <c r="G96" i="9"/>
  <c r="L96" i="9" s="1"/>
  <c r="G94" i="9"/>
  <c r="H90" i="9"/>
  <c r="I90" i="9"/>
  <c r="J90" i="9"/>
  <c r="K90" i="9"/>
  <c r="H89" i="9"/>
  <c r="I89" i="9"/>
  <c r="J89" i="9"/>
  <c r="K89" i="9"/>
  <c r="H88" i="9"/>
  <c r="I88" i="9"/>
  <c r="J88" i="9"/>
  <c r="K88" i="9"/>
  <c r="H87" i="9"/>
  <c r="I87" i="9"/>
  <c r="J87" i="9"/>
  <c r="K87" i="9"/>
  <c r="H86" i="9"/>
  <c r="I86" i="9"/>
  <c r="J86" i="9"/>
  <c r="K86" i="9"/>
  <c r="H85" i="9"/>
  <c r="I85" i="9"/>
  <c r="J85" i="9"/>
  <c r="K85" i="9"/>
  <c r="H84" i="9"/>
  <c r="I84" i="9"/>
  <c r="J84" i="9"/>
  <c r="K84" i="9"/>
  <c r="H83" i="9"/>
  <c r="I83" i="9"/>
  <c r="J83" i="9"/>
  <c r="K83" i="9"/>
  <c r="H82" i="9"/>
  <c r="I82" i="9"/>
  <c r="J82" i="9"/>
  <c r="K82" i="9"/>
  <c r="H81" i="9"/>
  <c r="I81" i="9"/>
  <c r="J81" i="9"/>
  <c r="K81" i="9"/>
  <c r="H80" i="9"/>
  <c r="I80" i="9"/>
  <c r="J80" i="9"/>
  <c r="K80" i="9"/>
  <c r="H79" i="9"/>
  <c r="I79" i="9"/>
  <c r="J79" i="9"/>
  <c r="K79" i="9"/>
  <c r="H78" i="9"/>
  <c r="I78" i="9"/>
  <c r="J78" i="9"/>
  <c r="K78" i="9"/>
  <c r="H77" i="9"/>
  <c r="I77" i="9"/>
  <c r="J77" i="9"/>
  <c r="K77" i="9"/>
  <c r="H76" i="9"/>
  <c r="I76" i="9"/>
  <c r="J76" i="9"/>
  <c r="K76" i="9"/>
  <c r="H75" i="9"/>
  <c r="I75" i="9"/>
  <c r="J75" i="9"/>
  <c r="K75" i="9"/>
  <c r="H74" i="9"/>
  <c r="I74" i="9"/>
  <c r="J74" i="9"/>
  <c r="K74" i="9"/>
  <c r="H73" i="9"/>
  <c r="I73" i="9"/>
  <c r="J73" i="9"/>
  <c r="K73" i="9"/>
  <c r="H72" i="9"/>
  <c r="I72" i="9"/>
  <c r="J72" i="9"/>
  <c r="K72" i="9"/>
  <c r="H71" i="9"/>
  <c r="I71" i="9"/>
  <c r="J71" i="9"/>
  <c r="K71" i="9"/>
  <c r="H70" i="9"/>
  <c r="I70" i="9"/>
  <c r="J70" i="9"/>
  <c r="K70" i="9"/>
  <c r="H69" i="9"/>
  <c r="I69" i="9"/>
  <c r="J69" i="9"/>
  <c r="K69" i="9"/>
  <c r="H68" i="9"/>
  <c r="I68" i="9"/>
  <c r="J68" i="9"/>
  <c r="G69" i="9"/>
  <c r="G70" i="9"/>
  <c r="G71" i="9"/>
  <c r="G72" i="9"/>
  <c r="G73" i="9"/>
  <c r="G74" i="9"/>
  <c r="G75" i="9"/>
  <c r="G76" i="9"/>
  <c r="G77" i="9"/>
  <c r="G78" i="9"/>
  <c r="G79" i="9"/>
  <c r="G80" i="9"/>
  <c r="G81" i="9"/>
  <c r="G82" i="9"/>
  <c r="G83" i="9"/>
  <c r="G84" i="9"/>
  <c r="G85" i="9"/>
  <c r="G86" i="9"/>
  <c r="G87" i="9"/>
  <c r="G88" i="9"/>
  <c r="G89" i="9"/>
  <c r="G90" i="9"/>
  <c r="G68" i="9"/>
  <c r="L95" i="9" l="1"/>
  <c r="L94" i="9"/>
  <c r="G63" i="9"/>
  <c r="H63" i="9"/>
  <c r="G62" i="9"/>
  <c r="H62" i="9"/>
  <c r="M68" i="24"/>
  <c r="M69" i="24"/>
  <c r="M70" i="24"/>
  <c r="M71" i="24"/>
  <c r="M72" i="24"/>
  <c r="H91" i="9"/>
  <c r="I91" i="9"/>
  <c r="J91" i="9"/>
  <c r="G91" i="9"/>
  <c r="I76" i="23"/>
  <c r="J76" i="23"/>
  <c r="K76" i="23"/>
  <c r="L76" i="23"/>
  <c r="H76" i="23"/>
  <c r="I76" i="26"/>
  <c r="J76" i="26"/>
  <c r="K76" i="26"/>
  <c r="L76" i="26"/>
  <c r="H76" i="26"/>
  <c r="I76" i="21"/>
  <c r="J76" i="21"/>
  <c r="K76" i="21"/>
  <c r="L76" i="21"/>
  <c r="H76" i="21"/>
  <c r="I76" i="19"/>
  <c r="J76" i="19"/>
  <c r="K76" i="19"/>
  <c r="L76" i="19"/>
  <c r="H76" i="19"/>
  <c r="I76" i="13"/>
  <c r="J76" i="13"/>
  <c r="K76" i="13"/>
  <c r="L76" i="13"/>
  <c r="H76" i="13"/>
  <c r="I76" i="16"/>
  <c r="I91" i="16" s="1"/>
  <c r="J76" i="16"/>
  <c r="J91" i="16" s="1"/>
  <c r="K76" i="16"/>
  <c r="K91" i="16" s="1"/>
  <c r="L76" i="16"/>
  <c r="L91" i="16" s="1"/>
  <c r="H76" i="16"/>
  <c r="I76" i="25"/>
  <c r="J76" i="25"/>
  <c r="K76" i="25"/>
  <c r="L76" i="25"/>
  <c r="H76" i="25"/>
  <c r="I76" i="18"/>
  <c r="J76" i="18"/>
  <c r="K76" i="18"/>
  <c r="L76" i="18"/>
  <c r="H76" i="18"/>
  <c r="I76" i="14"/>
  <c r="J76" i="14"/>
  <c r="K76" i="14"/>
  <c r="L76" i="14"/>
  <c r="H76" i="14"/>
  <c r="I76" i="11"/>
  <c r="J76" i="11"/>
  <c r="K76" i="11"/>
  <c r="L76" i="11"/>
  <c r="H76" i="11"/>
  <c r="I76" i="24"/>
  <c r="J76" i="24"/>
  <c r="K76" i="24"/>
  <c r="L76" i="24"/>
  <c r="H76" i="24"/>
  <c r="N98" i="9"/>
  <c r="K68" i="9"/>
  <c r="I91" i="23" l="1"/>
  <c r="J91" i="23"/>
  <c r="K91" i="23"/>
  <c r="L91" i="23"/>
  <c r="H91" i="23"/>
  <c r="I91" i="26"/>
  <c r="J91" i="26"/>
  <c r="K91" i="26"/>
  <c r="L91" i="26"/>
  <c r="H91" i="26"/>
  <c r="I91" i="21"/>
  <c r="J91" i="21"/>
  <c r="K91" i="21"/>
  <c r="L91" i="21"/>
  <c r="H91" i="21"/>
  <c r="I91" i="19"/>
  <c r="J91" i="19"/>
  <c r="K91" i="19"/>
  <c r="L91" i="19"/>
  <c r="H91" i="19"/>
  <c r="I91" i="13"/>
  <c r="J91" i="13"/>
  <c r="K91" i="13"/>
  <c r="L91" i="13"/>
  <c r="H91" i="13"/>
  <c r="H91" i="16"/>
  <c r="I91" i="25"/>
  <c r="J91" i="25"/>
  <c r="K91" i="25"/>
  <c r="L91" i="25"/>
  <c r="H91" i="25"/>
  <c r="L91" i="18"/>
  <c r="K91" i="18"/>
  <c r="J91" i="18"/>
  <c r="I91" i="18"/>
  <c r="H91" i="18"/>
  <c r="I91" i="14"/>
  <c r="J91" i="14"/>
  <c r="K91" i="14"/>
  <c r="L91" i="14"/>
  <c r="H91" i="14"/>
  <c r="I91" i="11"/>
  <c r="J91" i="11"/>
  <c r="K91" i="11"/>
  <c r="L91" i="11"/>
  <c r="H91" i="11"/>
  <c r="M53" i="11"/>
  <c r="M54" i="11"/>
  <c r="M55" i="11"/>
  <c r="M56" i="11"/>
  <c r="M57" i="11"/>
  <c r="M58" i="11"/>
  <c r="M59" i="11"/>
  <c r="M60" i="11"/>
  <c r="M61" i="11"/>
  <c r="M62" i="11"/>
  <c r="M63" i="11"/>
  <c r="M64" i="11"/>
  <c r="M65" i="11"/>
  <c r="M66" i="11"/>
  <c r="M67" i="11"/>
  <c r="M68" i="11"/>
  <c r="M69" i="11"/>
  <c r="M70" i="11"/>
  <c r="M71" i="11"/>
  <c r="M72" i="11"/>
  <c r="M73" i="11"/>
  <c r="M74" i="11"/>
  <c r="M75" i="11"/>
  <c r="M76" i="11"/>
  <c r="M91" i="11" s="1"/>
  <c r="M76" i="23" l="1"/>
  <c r="M91" i="23" s="1"/>
  <c r="M75" i="23"/>
  <c r="M74" i="23"/>
  <c r="M73" i="23"/>
  <c r="M72" i="23"/>
  <c r="M71" i="23"/>
  <c r="M70" i="23"/>
  <c r="M69" i="23"/>
  <c r="M68" i="23"/>
  <c r="M67" i="23"/>
  <c r="M66" i="23"/>
  <c r="M65" i="23"/>
  <c r="M64" i="23"/>
  <c r="M63" i="23"/>
  <c r="M62" i="23"/>
  <c r="M61" i="23"/>
  <c r="M60" i="23"/>
  <c r="M59" i="23"/>
  <c r="M58" i="23"/>
  <c r="M57" i="23"/>
  <c r="M56" i="23"/>
  <c r="M55" i="23"/>
  <c r="M54" i="23"/>
  <c r="M53" i="23"/>
  <c r="M76" i="26"/>
  <c r="M91" i="26" s="1"/>
  <c r="M75" i="26"/>
  <c r="M74" i="26"/>
  <c r="M73" i="26"/>
  <c r="M72" i="26"/>
  <c r="M71" i="26"/>
  <c r="M70" i="26"/>
  <c r="M69" i="26"/>
  <c r="M68" i="26"/>
  <c r="M67" i="26"/>
  <c r="M66" i="26"/>
  <c r="M65" i="26"/>
  <c r="M64" i="26"/>
  <c r="M63" i="26"/>
  <c r="M62" i="26"/>
  <c r="M61" i="26"/>
  <c r="M60" i="26"/>
  <c r="M59" i="26"/>
  <c r="M58" i="26"/>
  <c r="M57" i="26"/>
  <c r="M56" i="26"/>
  <c r="M55" i="26"/>
  <c r="M54" i="26"/>
  <c r="M53" i="26"/>
  <c r="M76" i="21"/>
  <c r="M91" i="21" s="1"/>
  <c r="M75" i="21"/>
  <c r="M74" i="21"/>
  <c r="M73" i="21"/>
  <c r="M72" i="21"/>
  <c r="M71" i="21"/>
  <c r="M70" i="21"/>
  <c r="M69" i="21"/>
  <c r="M68" i="21"/>
  <c r="M67" i="21"/>
  <c r="M66" i="21"/>
  <c r="M65" i="21"/>
  <c r="M64" i="21"/>
  <c r="M63" i="21"/>
  <c r="M62" i="21"/>
  <c r="M61" i="21"/>
  <c r="M60" i="21"/>
  <c r="M59" i="21"/>
  <c r="M58" i="21"/>
  <c r="M57" i="21"/>
  <c r="M56" i="21"/>
  <c r="M55" i="21"/>
  <c r="M54" i="21"/>
  <c r="M53" i="21"/>
  <c r="M76" i="19"/>
  <c r="M91" i="19" s="1"/>
  <c r="M75" i="19"/>
  <c r="M74" i="19"/>
  <c r="M73" i="19"/>
  <c r="M72" i="19"/>
  <c r="M71" i="19"/>
  <c r="M70" i="19"/>
  <c r="M69" i="19"/>
  <c r="M68" i="19"/>
  <c r="M67" i="19"/>
  <c r="M66" i="19"/>
  <c r="M65" i="19"/>
  <c r="M64" i="19"/>
  <c r="M63" i="19"/>
  <c r="M62" i="19"/>
  <c r="M61" i="19"/>
  <c r="M60" i="19"/>
  <c r="M59" i="19"/>
  <c r="M58" i="19"/>
  <c r="M57" i="19"/>
  <c r="M56" i="19"/>
  <c r="M55" i="19"/>
  <c r="M54" i="19"/>
  <c r="M53" i="19"/>
  <c r="M76" i="13"/>
  <c r="M91" i="13" s="1"/>
  <c r="M75" i="13"/>
  <c r="M74" i="13"/>
  <c r="M73" i="13"/>
  <c r="M72" i="13"/>
  <c r="M71" i="13"/>
  <c r="M70" i="13"/>
  <c r="M69" i="13"/>
  <c r="M68" i="13"/>
  <c r="M67" i="13"/>
  <c r="M66" i="13"/>
  <c r="M65" i="13"/>
  <c r="M64" i="13"/>
  <c r="M63" i="13"/>
  <c r="M62" i="13"/>
  <c r="M61" i="13"/>
  <c r="M60" i="13"/>
  <c r="M59" i="13"/>
  <c r="M58" i="13"/>
  <c r="M57" i="13"/>
  <c r="M56" i="13"/>
  <c r="M55" i="13"/>
  <c r="M54" i="13"/>
  <c r="M53" i="13"/>
  <c r="M76" i="16"/>
  <c r="M91" i="16" s="1"/>
  <c r="M75" i="16"/>
  <c r="M74" i="16"/>
  <c r="M73" i="16"/>
  <c r="M72" i="16"/>
  <c r="M71" i="16"/>
  <c r="M70" i="16"/>
  <c r="M69" i="16"/>
  <c r="M68" i="16"/>
  <c r="M67" i="16"/>
  <c r="M66" i="16"/>
  <c r="M65" i="16"/>
  <c r="M64" i="16"/>
  <c r="M63" i="16"/>
  <c r="M62" i="16"/>
  <c r="M61" i="16"/>
  <c r="M60" i="16"/>
  <c r="M59" i="16"/>
  <c r="M58" i="16"/>
  <c r="M57" i="16"/>
  <c r="M56" i="16"/>
  <c r="M55" i="16"/>
  <c r="M54" i="16"/>
  <c r="M53" i="16"/>
  <c r="M76" i="25"/>
  <c r="M91" i="25" s="1"/>
  <c r="M75" i="25"/>
  <c r="M74" i="25"/>
  <c r="M73" i="25"/>
  <c r="M72" i="25"/>
  <c r="M71" i="25"/>
  <c r="M70" i="25"/>
  <c r="M69" i="25"/>
  <c r="M68" i="25"/>
  <c r="M67" i="25"/>
  <c r="M66" i="25"/>
  <c r="M65" i="25"/>
  <c r="M64" i="25"/>
  <c r="M63" i="25"/>
  <c r="M62" i="25"/>
  <c r="M61" i="25"/>
  <c r="M60" i="25"/>
  <c r="M59" i="25"/>
  <c r="M58" i="25"/>
  <c r="M57" i="25"/>
  <c r="M56" i="25"/>
  <c r="M55" i="25"/>
  <c r="M54" i="25"/>
  <c r="M53" i="25"/>
  <c r="M76" i="18"/>
  <c r="M91" i="18" s="1"/>
  <c r="M75" i="18"/>
  <c r="M74" i="18"/>
  <c r="M73" i="18"/>
  <c r="M72" i="18"/>
  <c r="M71" i="18"/>
  <c r="M70" i="18"/>
  <c r="M69" i="18"/>
  <c r="M68" i="18"/>
  <c r="M67" i="18"/>
  <c r="M66" i="18"/>
  <c r="M65" i="18"/>
  <c r="M64" i="18"/>
  <c r="M63" i="18"/>
  <c r="M62" i="18"/>
  <c r="M61" i="18"/>
  <c r="M60" i="18"/>
  <c r="M59" i="18"/>
  <c r="M58" i="18"/>
  <c r="M57" i="18"/>
  <c r="M56" i="18"/>
  <c r="M55" i="18"/>
  <c r="M54" i="18"/>
  <c r="M53" i="18"/>
  <c r="M76" i="14"/>
  <c r="M91" i="14" s="1"/>
  <c r="M75" i="14"/>
  <c r="M74" i="14"/>
  <c r="M73" i="14"/>
  <c r="M72" i="14"/>
  <c r="M71" i="14"/>
  <c r="N86" i="9" s="1"/>
  <c r="M70" i="14"/>
  <c r="N85" i="9" s="1"/>
  <c r="M69" i="14"/>
  <c r="M68" i="14"/>
  <c r="M67" i="14"/>
  <c r="M66" i="14"/>
  <c r="M65" i="14"/>
  <c r="M64" i="14"/>
  <c r="M63" i="14"/>
  <c r="M62" i="14"/>
  <c r="M61" i="14"/>
  <c r="M60" i="14"/>
  <c r="M59" i="14"/>
  <c r="M58" i="14"/>
  <c r="M57" i="14"/>
  <c r="M56" i="14"/>
  <c r="M55" i="14"/>
  <c r="M54" i="14"/>
  <c r="M53" i="14"/>
  <c r="N87" i="9" l="1"/>
  <c r="N83" i="9"/>
  <c r="N84" i="9"/>
  <c r="M55" i="24"/>
  <c r="N70" i="9" s="1"/>
  <c r="M56" i="24"/>
  <c r="N71" i="9" s="1"/>
  <c r="M57" i="24"/>
  <c r="N72" i="9" s="1"/>
  <c r="M58" i="24"/>
  <c r="N73" i="9" s="1"/>
  <c r="M54" i="24"/>
  <c r="N69" i="9" s="1"/>
  <c r="M53" i="24"/>
  <c r="N68" i="9" s="1"/>
  <c r="L1" i="24"/>
  <c r="L1" i="23" s="1"/>
  <c r="K91" i="9"/>
  <c r="M81" i="14"/>
  <c r="M82" i="14"/>
  <c r="M83" i="14"/>
  <c r="M84" i="14"/>
  <c r="M85" i="14"/>
  <c r="M86" i="14"/>
  <c r="M87" i="14"/>
  <c r="M88" i="14"/>
  <c r="M89" i="14"/>
  <c r="M81" i="18"/>
  <c r="M82" i="18"/>
  <c r="M83" i="18"/>
  <c r="M84" i="18"/>
  <c r="M85" i="18"/>
  <c r="M86" i="18"/>
  <c r="M87" i="18"/>
  <c r="M88" i="18"/>
  <c r="M89" i="18"/>
  <c r="M81" i="25"/>
  <c r="M82" i="25"/>
  <c r="M83" i="25"/>
  <c r="M84" i="25"/>
  <c r="M85" i="25"/>
  <c r="M86" i="25"/>
  <c r="M87" i="25"/>
  <c r="M88" i="25"/>
  <c r="M89" i="25"/>
  <c r="M81" i="16"/>
  <c r="M82" i="16"/>
  <c r="M83" i="16"/>
  <c r="M84" i="16"/>
  <c r="M85" i="16"/>
  <c r="M86" i="16"/>
  <c r="M87" i="16"/>
  <c r="M88" i="16"/>
  <c r="M89" i="16"/>
  <c r="M81" i="13"/>
  <c r="M82" i="13"/>
  <c r="M83" i="13"/>
  <c r="M84" i="13"/>
  <c r="M85" i="13"/>
  <c r="M86" i="13"/>
  <c r="M87" i="13"/>
  <c r="M88" i="13"/>
  <c r="M89" i="13"/>
  <c r="M81" i="19"/>
  <c r="M82" i="19"/>
  <c r="M83" i="19"/>
  <c r="M84" i="19"/>
  <c r="M85" i="19"/>
  <c r="M86" i="19"/>
  <c r="M87" i="19"/>
  <c r="M88" i="19"/>
  <c r="M89" i="19"/>
  <c r="M81" i="21"/>
  <c r="M82" i="21"/>
  <c r="M83" i="21"/>
  <c r="M84" i="21"/>
  <c r="M85" i="21"/>
  <c r="M86" i="21"/>
  <c r="M87" i="21"/>
  <c r="M88" i="21"/>
  <c r="M89" i="21"/>
  <c r="M81" i="26"/>
  <c r="M82" i="26"/>
  <c r="M83" i="26"/>
  <c r="M84" i="26"/>
  <c r="M85" i="26"/>
  <c r="M86" i="26"/>
  <c r="M87" i="26"/>
  <c r="M88" i="26"/>
  <c r="M89" i="26"/>
  <c r="M81" i="23"/>
  <c r="M82" i="23"/>
  <c r="M83" i="23"/>
  <c r="M84" i="23"/>
  <c r="M85" i="23"/>
  <c r="M86" i="23"/>
  <c r="M87" i="23"/>
  <c r="M88" i="23"/>
  <c r="M89" i="23"/>
  <c r="M81" i="11"/>
  <c r="M82" i="11"/>
  <c r="M83" i="11"/>
  <c r="M84" i="11"/>
  <c r="M85" i="11"/>
  <c r="M86" i="11"/>
  <c r="M87" i="11"/>
  <c r="M88" i="11"/>
  <c r="M89" i="11"/>
  <c r="I90" i="11"/>
  <c r="J90" i="11"/>
  <c r="K90" i="11"/>
  <c r="L90" i="11"/>
  <c r="I90" i="14"/>
  <c r="J90" i="14"/>
  <c r="K90" i="14"/>
  <c r="L90" i="14"/>
  <c r="I90" i="18"/>
  <c r="H97" i="9" s="1"/>
  <c r="J90" i="18"/>
  <c r="I97" i="9" s="1"/>
  <c r="K90" i="18"/>
  <c r="J97" i="9" s="1"/>
  <c r="L90" i="18"/>
  <c r="K97" i="9" s="1"/>
  <c r="I90" i="25"/>
  <c r="H98" i="9" s="1"/>
  <c r="J90" i="25"/>
  <c r="I98" i="9" s="1"/>
  <c r="K90" i="25"/>
  <c r="J98" i="9" s="1"/>
  <c r="L90" i="25"/>
  <c r="K98" i="9" s="1"/>
  <c r="I90" i="16"/>
  <c r="H99" i="9" s="1"/>
  <c r="J90" i="16"/>
  <c r="I99" i="9" s="1"/>
  <c r="K90" i="16"/>
  <c r="J99" i="9" s="1"/>
  <c r="L90" i="16"/>
  <c r="K99" i="9" s="1"/>
  <c r="I90" i="13"/>
  <c r="H100" i="9" s="1"/>
  <c r="J90" i="13"/>
  <c r="I100" i="9" s="1"/>
  <c r="K90" i="13"/>
  <c r="J100" i="9" s="1"/>
  <c r="L90" i="13"/>
  <c r="K100" i="9" s="1"/>
  <c r="I90" i="19"/>
  <c r="H101" i="9" s="1"/>
  <c r="J90" i="19"/>
  <c r="I101" i="9" s="1"/>
  <c r="K90" i="19"/>
  <c r="J101" i="9" s="1"/>
  <c r="L90" i="19"/>
  <c r="K101" i="9" s="1"/>
  <c r="I90" i="21"/>
  <c r="H102" i="9" s="1"/>
  <c r="J90" i="21"/>
  <c r="I102" i="9" s="1"/>
  <c r="K90" i="21"/>
  <c r="J102" i="9" s="1"/>
  <c r="L90" i="21"/>
  <c r="K102" i="9" s="1"/>
  <c r="I90" i="26"/>
  <c r="H103" i="9" s="1"/>
  <c r="J90" i="26"/>
  <c r="I103" i="9" s="1"/>
  <c r="K90" i="26"/>
  <c r="J103" i="9" s="1"/>
  <c r="L90" i="26"/>
  <c r="K103" i="9" s="1"/>
  <c r="I90" i="23"/>
  <c r="H104" i="9" s="1"/>
  <c r="J90" i="23"/>
  <c r="I104" i="9" s="1"/>
  <c r="K90" i="23"/>
  <c r="J104" i="9" s="1"/>
  <c r="L90" i="23"/>
  <c r="K104" i="9" s="1"/>
  <c r="I90" i="24"/>
  <c r="J90" i="24"/>
  <c r="K90" i="24"/>
  <c r="L90" i="24"/>
  <c r="H90" i="11"/>
  <c r="H90" i="14"/>
  <c r="H90" i="18"/>
  <c r="H90" i="25"/>
  <c r="G98" i="9" s="1"/>
  <c r="H90" i="16"/>
  <c r="G99" i="9" s="1"/>
  <c r="H90" i="13"/>
  <c r="G100" i="9" s="1"/>
  <c r="H90" i="19"/>
  <c r="G101" i="9" s="1"/>
  <c r="H90" i="21"/>
  <c r="G102" i="9" s="1"/>
  <c r="H90" i="26"/>
  <c r="H90" i="23"/>
  <c r="G104" i="9" s="1"/>
  <c r="H90" i="24"/>
  <c r="M89" i="24"/>
  <c r="M88" i="24"/>
  <c r="M87" i="24"/>
  <c r="M86" i="24"/>
  <c r="M85" i="24"/>
  <c r="M84" i="24"/>
  <c r="M83" i="24"/>
  <c r="M82" i="24"/>
  <c r="I96" i="23" l="1"/>
  <c r="J96" i="23"/>
  <c r="K96" i="23"/>
  <c r="L96" i="23"/>
  <c r="H96" i="23"/>
  <c r="L71" i="9"/>
  <c r="L73" i="9"/>
  <c r="L69" i="9"/>
  <c r="L68" i="9"/>
  <c r="L72" i="9"/>
  <c r="L70" i="9"/>
  <c r="L1" i="14"/>
  <c r="L1" i="21"/>
  <c r="L1" i="11"/>
  <c r="L1" i="18"/>
  <c r="L1" i="25"/>
  <c r="L1" i="16"/>
  <c r="L1" i="13"/>
  <c r="L1" i="19"/>
  <c r="M90" i="26"/>
  <c r="N103" i="9" s="1"/>
  <c r="G103" i="9"/>
  <c r="L103" i="9" s="1"/>
  <c r="M90" i="18"/>
  <c r="N97" i="9" s="1"/>
  <c r="G97" i="9"/>
  <c r="L97" i="9" s="1"/>
  <c r="M90" i="11"/>
  <c r="N95" i="9" s="1"/>
  <c r="M90" i="24"/>
  <c r="N94" i="9" s="1"/>
  <c r="L101" i="9"/>
  <c r="L100" i="9"/>
  <c r="L1" i="26"/>
  <c r="M90" i="14"/>
  <c r="N96" i="9" s="1"/>
  <c r="M90" i="23"/>
  <c r="N104" i="9" s="1"/>
  <c r="M90" i="13"/>
  <c r="N101" i="9" s="1"/>
  <c r="M90" i="25"/>
  <c r="N99" i="9" s="1"/>
  <c r="M90" i="19"/>
  <c r="M90" i="16"/>
  <c r="N100" i="9" s="1"/>
  <c r="M90" i="21"/>
  <c r="N102" i="9" s="1"/>
  <c r="L102" i="9"/>
  <c r="L99" i="9"/>
  <c r="L104" i="9"/>
  <c r="L98" i="9"/>
  <c r="J96" i="16" l="1"/>
  <c r="K96" i="16"/>
  <c r="L96" i="16"/>
  <c r="I96" i="16"/>
  <c r="H96" i="16"/>
  <c r="I96" i="13"/>
  <c r="K96" i="13"/>
  <c r="J96" i="13"/>
  <c r="L96" i="13"/>
  <c r="H96" i="13"/>
  <c r="I96" i="18"/>
  <c r="H96" i="18"/>
  <c r="J96" i="18"/>
  <c r="K96" i="18"/>
  <c r="L96" i="18"/>
  <c r="I96" i="14"/>
  <c r="J96" i="14"/>
  <c r="K96" i="14"/>
  <c r="L96" i="14"/>
  <c r="H96" i="14"/>
  <c r="I96" i="19"/>
  <c r="J96" i="19"/>
  <c r="K96" i="19"/>
  <c r="L96" i="19"/>
  <c r="H96" i="19"/>
  <c r="I96" i="11"/>
  <c r="J96" i="11"/>
  <c r="K96" i="11"/>
  <c r="H96" i="11"/>
  <c r="L96" i="11"/>
  <c r="I96" i="25"/>
  <c r="J96" i="25"/>
  <c r="H96" i="25"/>
  <c r="K96" i="25"/>
  <c r="L96" i="25"/>
  <c r="I96" i="21"/>
  <c r="J96" i="21"/>
  <c r="H96" i="21"/>
  <c r="K96" i="21"/>
  <c r="L96" i="21"/>
  <c r="J96" i="26"/>
  <c r="K96" i="26"/>
  <c r="H96" i="26"/>
  <c r="I96" i="26"/>
  <c r="L96" i="26"/>
  <c r="L84" i="9"/>
  <c r="L86" i="9"/>
  <c r="L85" i="9"/>
  <c r="C52" i="27"/>
  <c r="C41" i="27"/>
  <c r="C30" i="27"/>
  <c r="C19" i="27"/>
  <c r="C8" i="27"/>
  <c r="K111" i="9" l="1"/>
  <c r="I111" i="9"/>
  <c r="H111" i="9"/>
  <c r="J111" i="9"/>
  <c r="G111" i="9" l="1"/>
  <c r="M51" i="9"/>
  <c r="H105" i="9"/>
  <c r="I105" i="9"/>
  <c r="J105" i="9"/>
  <c r="K105" i="9"/>
  <c r="G105" i="9"/>
  <c r="I63" i="9"/>
  <c r="J63" i="9"/>
  <c r="K63" i="9"/>
  <c r="I62" i="9"/>
  <c r="J62" i="9"/>
  <c r="K62" i="9"/>
  <c r="J55" i="9"/>
  <c r="K55" i="9"/>
  <c r="J56" i="9"/>
  <c r="K56" i="9"/>
  <c r="J57" i="9"/>
  <c r="K57" i="9"/>
  <c r="J58" i="9"/>
  <c r="K58" i="9"/>
  <c r="J54" i="9"/>
  <c r="K54" i="9"/>
  <c r="G23" i="9"/>
  <c r="H23" i="9"/>
  <c r="I23" i="9"/>
  <c r="J23" i="9"/>
  <c r="K23" i="9"/>
  <c r="G24" i="9"/>
  <c r="H24" i="9"/>
  <c r="I24" i="9"/>
  <c r="J24" i="9"/>
  <c r="K24" i="9"/>
  <c r="G25" i="9"/>
  <c r="H25" i="9"/>
  <c r="I25" i="9"/>
  <c r="J25" i="9"/>
  <c r="K25" i="9"/>
  <c r="G26" i="9"/>
  <c r="H26" i="9"/>
  <c r="I26" i="9"/>
  <c r="J26" i="9"/>
  <c r="K26" i="9"/>
  <c r="G27" i="9"/>
  <c r="H27" i="9"/>
  <c r="I27" i="9"/>
  <c r="J27" i="9"/>
  <c r="K27" i="9"/>
  <c r="G22" i="9"/>
  <c r="H22" i="9"/>
  <c r="I22" i="9"/>
  <c r="J22" i="9"/>
  <c r="K22" i="9"/>
  <c r="F23" i="9"/>
  <c r="F24" i="9"/>
  <c r="F25" i="9"/>
  <c r="F26" i="9"/>
  <c r="F27" i="9"/>
  <c r="F22" i="9"/>
  <c r="H14" i="9"/>
  <c r="I14" i="9"/>
  <c r="J14" i="9"/>
  <c r="K14" i="9"/>
  <c r="G14" i="9"/>
  <c r="H19" i="9"/>
  <c r="I19" i="9"/>
  <c r="J19" i="9"/>
  <c r="K19" i="9"/>
  <c r="G19" i="9"/>
  <c r="H10" i="9"/>
  <c r="I10" i="9"/>
  <c r="J10" i="9"/>
  <c r="K10" i="9"/>
  <c r="G10" i="9"/>
  <c r="G11" i="9"/>
  <c r="M80" i="26"/>
  <c r="M79" i="26"/>
  <c r="L50" i="26"/>
  <c r="K50" i="26"/>
  <c r="J50" i="26"/>
  <c r="I50" i="26"/>
  <c r="H50" i="26"/>
  <c r="M49" i="26"/>
  <c r="M48" i="26"/>
  <c r="L45" i="26"/>
  <c r="K45" i="26"/>
  <c r="J45" i="26"/>
  <c r="I45" i="26"/>
  <c r="H45" i="26"/>
  <c r="M44" i="26"/>
  <c r="M43" i="26"/>
  <c r="M42" i="26"/>
  <c r="M41" i="26"/>
  <c r="M40" i="26"/>
  <c r="L34" i="26"/>
  <c r="K34" i="26"/>
  <c r="J34" i="26"/>
  <c r="I34" i="26"/>
  <c r="H34" i="26"/>
  <c r="D34" i="26"/>
  <c r="L33" i="26"/>
  <c r="K33" i="26"/>
  <c r="J33" i="26"/>
  <c r="I33" i="26"/>
  <c r="H33" i="26"/>
  <c r="D33" i="26"/>
  <c r="L32" i="26"/>
  <c r="K32" i="26"/>
  <c r="J32" i="26"/>
  <c r="I32" i="26"/>
  <c r="H32" i="26"/>
  <c r="D32" i="26"/>
  <c r="L31" i="26"/>
  <c r="K31" i="26"/>
  <c r="J31" i="26"/>
  <c r="I31" i="26"/>
  <c r="H31" i="26"/>
  <c r="D31" i="26"/>
  <c r="L30" i="26"/>
  <c r="K30" i="26"/>
  <c r="J30" i="26"/>
  <c r="I30" i="26"/>
  <c r="H30" i="26"/>
  <c r="D30" i="26"/>
  <c r="L29" i="26"/>
  <c r="K29" i="26"/>
  <c r="J29" i="26"/>
  <c r="I29" i="26"/>
  <c r="H29" i="26"/>
  <c r="D29" i="26"/>
  <c r="L27" i="26"/>
  <c r="K27" i="26"/>
  <c r="J27" i="26"/>
  <c r="I27" i="26"/>
  <c r="H27" i="26"/>
  <c r="D27" i="26"/>
  <c r="L26" i="26"/>
  <c r="K26" i="26"/>
  <c r="J26" i="26"/>
  <c r="I26" i="26"/>
  <c r="H26" i="26"/>
  <c r="D26" i="26"/>
  <c r="L25" i="26"/>
  <c r="K25" i="26"/>
  <c r="J25" i="26"/>
  <c r="I25" i="26"/>
  <c r="H25" i="26"/>
  <c r="D25" i="26"/>
  <c r="L24" i="26"/>
  <c r="K24" i="26"/>
  <c r="J24" i="26"/>
  <c r="I24" i="26"/>
  <c r="H24" i="26"/>
  <c r="D24" i="26"/>
  <c r="L21" i="26"/>
  <c r="K21" i="26"/>
  <c r="J21" i="26"/>
  <c r="I21" i="26"/>
  <c r="H21" i="26"/>
  <c r="M20" i="26"/>
  <c r="M19" i="26"/>
  <c r="M18" i="26"/>
  <c r="M17" i="26"/>
  <c r="M16" i="26"/>
  <c r="M15" i="26"/>
  <c r="M13" i="26"/>
  <c r="M12" i="26"/>
  <c r="M11" i="26"/>
  <c r="M10" i="26"/>
  <c r="M80" i="25"/>
  <c r="M79" i="25"/>
  <c r="L50" i="25"/>
  <c r="K50" i="25"/>
  <c r="J50" i="25"/>
  <c r="I50" i="25"/>
  <c r="H50" i="25"/>
  <c r="M49" i="25"/>
  <c r="M48" i="25"/>
  <c r="L45" i="25"/>
  <c r="K45" i="25"/>
  <c r="J45" i="25"/>
  <c r="I45" i="25"/>
  <c r="H45" i="25"/>
  <c r="M44" i="25"/>
  <c r="M43" i="25"/>
  <c r="M42" i="25"/>
  <c r="M41" i="25"/>
  <c r="M40" i="25"/>
  <c r="L34" i="25"/>
  <c r="K34" i="25"/>
  <c r="J34" i="25"/>
  <c r="I34" i="25"/>
  <c r="H34" i="25"/>
  <c r="D34" i="25"/>
  <c r="L33" i="25"/>
  <c r="K33" i="25"/>
  <c r="J33" i="25"/>
  <c r="I33" i="25"/>
  <c r="H33" i="25"/>
  <c r="D33" i="25"/>
  <c r="L32" i="25"/>
  <c r="K32" i="25"/>
  <c r="J32" i="25"/>
  <c r="I32" i="25"/>
  <c r="H32" i="25"/>
  <c r="D32" i="25"/>
  <c r="L31" i="25"/>
  <c r="K31" i="25"/>
  <c r="J31" i="25"/>
  <c r="I31" i="25"/>
  <c r="H31" i="25"/>
  <c r="D31" i="25"/>
  <c r="L30" i="25"/>
  <c r="K30" i="25"/>
  <c r="J30" i="25"/>
  <c r="I30" i="25"/>
  <c r="H30" i="25"/>
  <c r="D30" i="25"/>
  <c r="L29" i="25"/>
  <c r="K29" i="25"/>
  <c r="J29" i="25"/>
  <c r="I29" i="25"/>
  <c r="H29" i="25"/>
  <c r="D29" i="25"/>
  <c r="L27" i="25"/>
  <c r="K27" i="25"/>
  <c r="J27" i="25"/>
  <c r="I27" i="25"/>
  <c r="H27" i="25"/>
  <c r="D27" i="25"/>
  <c r="L26" i="25"/>
  <c r="K26" i="25"/>
  <c r="J26" i="25"/>
  <c r="I26" i="25"/>
  <c r="H26" i="25"/>
  <c r="D26" i="25"/>
  <c r="L25" i="25"/>
  <c r="K25" i="25"/>
  <c r="J25" i="25"/>
  <c r="I25" i="25"/>
  <c r="H25" i="25"/>
  <c r="D25" i="25"/>
  <c r="L24" i="25"/>
  <c r="K24" i="25"/>
  <c r="J24" i="25"/>
  <c r="I24" i="25"/>
  <c r="H24" i="25"/>
  <c r="D24" i="25"/>
  <c r="L21" i="25"/>
  <c r="K21" i="25"/>
  <c r="J21" i="25"/>
  <c r="I21" i="25"/>
  <c r="H21" i="25"/>
  <c r="M20" i="25"/>
  <c r="M19" i="25"/>
  <c r="M18" i="25"/>
  <c r="M17" i="25"/>
  <c r="M16" i="25"/>
  <c r="M15" i="25"/>
  <c r="M13" i="25"/>
  <c r="M12" i="25"/>
  <c r="M11" i="25"/>
  <c r="M10" i="25"/>
  <c r="M81" i="24"/>
  <c r="M80" i="24"/>
  <c r="M79" i="24"/>
  <c r="M75" i="24"/>
  <c r="M74" i="24"/>
  <c r="M73" i="24"/>
  <c r="N88" i="9" s="1"/>
  <c r="M67" i="24"/>
  <c r="N82" i="9" s="1"/>
  <c r="M66" i="24"/>
  <c r="N81" i="9" s="1"/>
  <c r="M65" i="24"/>
  <c r="N80" i="9" s="1"/>
  <c r="M64" i="24"/>
  <c r="N79" i="9" s="1"/>
  <c r="M63" i="24"/>
  <c r="N78" i="9" s="1"/>
  <c r="M62" i="24"/>
  <c r="N77" i="9" s="1"/>
  <c r="M61" i="24"/>
  <c r="N76" i="9" s="1"/>
  <c r="M60" i="24"/>
  <c r="N75" i="9" s="1"/>
  <c r="M59" i="24"/>
  <c r="N74" i="9" s="1"/>
  <c r="L50" i="24"/>
  <c r="K50" i="24"/>
  <c r="J50" i="24"/>
  <c r="I50" i="24"/>
  <c r="H50" i="24"/>
  <c r="M49" i="24"/>
  <c r="M48" i="24"/>
  <c r="L45" i="24"/>
  <c r="K45" i="24"/>
  <c r="J45" i="24"/>
  <c r="I45" i="24"/>
  <c r="H45" i="24"/>
  <c r="M44" i="24"/>
  <c r="M43" i="24"/>
  <c r="M42" i="24"/>
  <c r="M41" i="24"/>
  <c r="M40" i="24"/>
  <c r="L34" i="24"/>
  <c r="K34" i="24"/>
  <c r="J34" i="24"/>
  <c r="I34" i="24"/>
  <c r="H34" i="24"/>
  <c r="D34" i="24"/>
  <c r="L33" i="24"/>
  <c r="K33" i="24"/>
  <c r="J33" i="24"/>
  <c r="I33" i="24"/>
  <c r="H33" i="24"/>
  <c r="D33" i="24"/>
  <c r="L32" i="24"/>
  <c r="K32" i="24"/>
  <c r="J32" i="24"/>
  <c r="I32" i="24"/>
  <c r="H32" i="24"/>
  <c r="D32" i="24"/>
  <c r="L31" i="24"/>
  <c r="K31" i="24"/>
  <c r="J31" i="24"/>
  <c r="I31" i="24"/>
  <c r="H31" i="24"/>
  <c r="D31" i="24"/>
  <c r="L30" i="24"/>
  <c r="K30" i="24"/>
  <c r="J30" i="24"/>
  <c r="I30" i="24"/>
  <c r="H30" i="24"/>
  <c r="D30" i="24"/>
  <c r="L29" i="24"/>
  <c r="K29" i="24"/>
  <c r="J29" i="24"/>
  <c r="I29" i="24"/>
  <c r="H29" i="24"/>
  <c r="D29" i="24"/>
  <c r="L27" i="24"/>
  <c r="K27" i="24"/>
  <c r="J27" i="24"/>
  <c r="I27" i="24"/>
  <c r="H27" i="24"/>
  <c r="D27" i="24"/>
  <c r="L26" i="24"/>
  <c r="K26" i="24"/>
  <c r="J26" i="24"/>
  <c r="I26" i="24"/>
  <c r="H26" i="24"/>
  <c r="D26" i="24"/>
  <c r="L25" i="24"/>
  <c r="K25" i="24"/>
  <c r="J25" i="24"/>
  <c r="I25" i="24"/>
  <c r="H25" i="24"/>
  <c r="D25" i="24"/>
  <c r="L24" i="24"/>
  <c r="K24" i="24"/>
  <c r="J24" i="24"/>
  <c r="I24" i="24"/>
  <c r="H24" i="24"/>
  <c r="D24" i="24"/>
  <c r="L21" i="24"/>
  <c r="K21" i="24"/>
  <c r="J21" i="24"/>
  <c r="I21" i="24"/>
  <c r="H21" i="24"/>
  <c r="M20" i="24"/>
  <c r="M19" i="24"/>
  <c r="M18" i="24"/>
  <c r="M17" i="24"/>
  <c r="M16" i="24"/>
  <c r="M15" i="24"/>
  <c r="M13" i="24"/>
  <c r="M12" i="24"/>
  <c r="M11" i="24"/>
  <c r="M10" i="24"/>
  <c r="N89" i="9" l="1"/>
  <c r="L89" i="9"/>
  <c r="N90" i="9"/>
  <c r="L90" i="9"/>
  <c r="M50" i="26"/>
  <c r="K91" i="24"/>
  <c r="L91" i="24"/>
  <c r="J35" i="9"/>
  <c r="G35" i="9"/>
  <c r="M33" i="26"/>
  <c r="I91" i="24"/>
  <c r="M50" i="24"/>
  <c r="M30" i="24"/>
  <c r="M26" i="25"/>
  <c r="M50" i="25"/>
  <c r="M26" i="26"/>
  <c r="I31" i="9"/>
  <c r="K40" i="9"/>
  <c r="M30" i="26"/>
  <c r="M34" i="26"/>
  <c r="N14" i="9"/>
  <c r="M45" i="24"/>
  <c r="H35" i="9"/>
  <c r="N19" i="9"/>
  <c r="G40" i="9"/>
  <c r="L35" i="24"/>
  <c r="L37" i="24" s="1"/>
  <c r="M26" i="24"/>
  <c r="J91" i="24"/>
  <c r="H91" i="24"/>
  <c r="M76" i="24"/>
  <c r="N91" i="9" s="1"/>
  <c r="M45" i="25"/>
  <c r="M45" i="26"/>
  <c r="M21" i="24"/>
  <c r="H35" i="24"/>
  <c r="H37" i="24" s="1"/>
  <c r="M33" i="24"/>
  <c r="H35" i="26"/>
  <c r="H37" i="26" s="1"/>
  <c r="M32" i="24"/>
  <c r="M34" i="24"/>
  <c r="M30" i="25"/>
  <c r="M34" i="25"/>
  <c r="M31" i="26"/>
  <c r="M31" i="24"/>
  <c r="M29" i="24"/>
  <c r="J35" i="26"/>
  <c r="J37" i="26" s="1"/>
  <c r="K35" i="24"/>
  <c r="K37" i="24" s="1"/>
  <c r="J35" i="25"/>
  <c r="J37" i="25" s="1"/>
  <c r="H35" i="25"/>
  <c r="H37" i="25" s="1"/>
  <c r="M33" i="25"/>
  <c r="M32" i="25"/>
  <c r="M29" i="26"/>
  <c r="M29" i="25"/>
  <c r="M31" i="25"/>
  <c r="M21" i="26"/>
  <c r="K35" i="26"/>
  <c r="K37" i="26" s="1"/>
  <c r="M32" i="26"/>
  <c r="I35" i="24"/>
  <c r="I37" i="24" s="1"/>
  <c r="L35" i="25"/>
  <c r="L37" i="25" s="1"/>
  <c r="M27" i="26"/>
  <c r="G31" i="9"/>
  <c r="I35" i="9"/>
  <c r="J40" i="9"/>
  <c r="J35" i="24"/>
  <c r="J37" i="24" s="1"/>
  <c r="M25" i="24"/>
  <c r="I35" i="26"/>
  <c r="I37" i="26" s="1"/>
  <c r="K31" i="9"/>
  <c r="I40" i="9"/>
  <c r="K35" i="25"/>
  <c r="K37" i="25" s="1"/>
  <c r="M25" i="25"/>
  <c r="J31" i="9"/>
  <c r="H40" i="9"/>
  <c r="N10" i="9"/>
  <c r="M27" i="24"/>
  <c r="M21" i="25"/>
  <c r="M27" i="25"/>
  <c r="L35" i="26"/>
  <c r="L37" i="26" s="1"/>
  <c r="L93" i="26" s="1"/>
  <c r="H31" i="9"/>
  <c r="I35" i="25"/>
  <c r="I37" i="25" s="1"/>
  <c r="I93" i="25" s="1"/>
  <c r="M25" i="26"/>
  <c r="K35" i="9"/>
  <c r="M24" i="26"/>
  <c r="M24" i="25"/>
  <c r="M24" i="24"/>
  <c r="L88" i="9"/>
  <c r="M49" i="11"/>
  <c r="M49" i="14"/>
  <c r="M49" i="18"/>
  <c r="M49" i="16"/>
  <c r="M49" i="13"/>
  <c r="M49" i="19"/>
  <c r="M49" i="21"/>
  <c r="M49" i="23"/>
  <c r="M41" i="11"/>
  <c r="M42" i="11"/>
  <c r="M43" i="11"/>
  <c r="M44" i="11"/>
  <c r="M41" i="14"/>
  <c r="M42" i="14"/>
  <c r="M43" i="14"/>
  <c r="M44" i="14"/>
  <c r="M41" i="18"/>
  <c r="M42" i="18"/>
  <c r="M43" i="18"/>
  <c r="M44" i="18"/>
  <c r="M41" i="16"/>
  <c r="M42" i="16"/>
  <c r="M43" i="16"/>
  <c r="M44" i="16"/>
  <c r="M41" i="13"/>
  <c r="M42" i="13"/>
  <c r="M43" i="13"/>
  <c r="M44" i="13"/>
  <c r="M41" i="19"/>
  <c r="M42" i="19"/>
  <c r="M43" i="19"/>
  <c r="M44" i="19"/>
  <c r="M41" i="21"/>
  <c r="M42" i="21"/>
  <c r="M43" i="21"/>
  <c r="M44" i="21"/>
  <c r="M41" i="23"/>
  <c r="M42" i="23"/>
  <c r="M43" i="23"/>
  <c r="M44" i="23"/>
  <c r="I34" i="11"/>
  <c r="J34" i="11"/>
  <c r="K34" i="11"/>
  <c r="L34" i="11"/>
  <c r="I34" i="14"/>
  <c r="J34" i="14"/>
  <c r="K34" i="14"/>
  <c r="L34" i="14"/>
  <c r="I34" i="18"/>
  <c r="J34" i="18"/>
  <c r="K34" i="18"/>
  <c r="L34" i="18"/>
  <c r="I34" i="16"/>
  <c r="J34" i="16"/>
  <c r="K34" i="16"/>
  <c r="L34" i="16"/>
  <c r="I34" i="13"/>
  <c r="J34" i="13"/>
  <c r="K34" i="13"/>
  <c r="L34" i="13"/>
  <c r="I34" i="19"/>
  <c r="J34" i="19"/>
  <c r="K34" i="19"/>
  <c r="L34" i="19"/>
  <c r="I34" i="21"/>
  <c r="J34" i="21"/>
  <c r="K34" i="21"/>
  <c r="L34" i="21"/>
  <c r="I34" i="23"/>
  <c r="J34" i="23"/>
  <c r="K34" i="23"/>
  <c r="L34" i="23"/>
  <c r="I33" i="11"/>
  <c r="J33" i="11"/>
  <c r="K33" i="11"/>
  <c r="L33" i="11"/>
  <c r="I33" i="14"/>
  <c r="J33" i="14"/>
  <c r="K33" i="14"/>
  <c r="L33" i="14"/>
  <c r="I33" i="18"/>
  <c r="J33" i="18"/>
  <c r="K33" i="18"/>
  <c r="L33" i="18"/>
  <c r="I33" i="16"/>
  <c r="J33" i="16"/>
  <c r="K33" i="16"/>
  <c r="L33" i="16"/>
  <c r="I33" i="13"/>
  <c r="J33" i="13"/>
  <c r="K33" i="13"/>
  <c r="L33" i="13"/>
  <c r="I33" i="19"/>
  <c r="J33" i="19"/>
  <c r="K33" i="19"/>
  <c r="L33" i="19"/>
  <c r="I33" i="21"/>
  <c r="J33" i="21"/>
  <c r="K33" i="21"/>
  <c r="L33" i="21"/>
  <c r="I33" i="23"/>
  <c r="J33" i="23"/>
  <c r="K33" i="23"/>
  <c r="L33" i="23"/>
  <c r="I32" i="11"/>
  <c r="J32" i="11"/>
  <c r="K32" i="11"/>
  <c r="L32" i="11"/>
  <c r="I32" i="14"/>
  <c r="J32" i="14"/>
  <c r="K32" i="14"/>
  <c r="L32" i="14"/>
  <c r="I32" i="18"/>
  <c r="J32" i="18"/>
  <c r="K32" i="18"/>
  <c r="L32" i="18"/>
  <c r="I32" i="16"/>
  <c r="J32" i="16"/>
  <c r="K32" i="16"/>
  <c r="L32" i="16"/>
  <c r="I32" i="13"/>
  <c r="J32" i="13"/>
  <c r="K32" i="13"/>
  <c r="L32" i="13"/>
  <c r="I32" i="19"/>
  <c r="J32" i="19"/>
  <c r="K32" i="19"/>
  <c r="L32" i="19"/>
  <c r="I32" i="21"/>
  <c r="J32" i="21"/>
  <c r="K32" i="21"/>
  <c r="L32" i="21"/>
  <c r="I32" i="23"/>
  <c r="J32" i="23"/>
  <c r="K32" i="23"/>
  <c r="L32" i="23"/>
  <c r="I31" i="11"/>
  <c r="J31" i="11"/>
  <c r="K31" i="11"/>
  <c r="L31" i="11"/>
  <c r="I31" i="14"/>
  <c r="J31" i="14"/>
  <c r="K31" i="14"/>
  <c r="L31" i="14"/>
  <c r="I31" i="18"/>
  <c r="J31" i="18"/>
  <c r="K31" i="18"/>
  <c r="L31" i="18"/>
  <c r="I31" i="16"/>
  <c r="J31" i="16"/>
  <c r="K31" i="16"/>
  <c r="L31" i="16"/>
  <c r="I31" i="13"/>
  <c r="J31" i="13"/>
  <c r="K31" i="13"/>
  <c r="L31" i="13"/>
  <c r="I31" i="19"/>
  <c r="J31" i="19"/>
  <c r="K31" i="19"/>
  <c r="L31" i="19"/>
  <c r="I31" i="21"/>
  <c r="J31" i="21"/>
  <c r="K31" i="21"/>
  <c r="L31" i="21"/>
  <c r="I31" i="23"/>
  <c r="J31" i="23"/>
  <c r="K31" i="23"/>
  <c r="L31" i="23"/>
  <c r="I30" i="11"/>
  <c r="J30" i="11"/>
  <c r="K30" i="11"/>
  <c r="L30" i="11"/>
  <c r="I30" i="14"/>
  <c r="J30" i="14"/>
  <c r="K30" i="14"/>
  <c r="L30" i="14"/>
  <c r="I30" i="18"/>
  <c r="J30" i="18"/>
  <c r="K30" i="18"/>
  <c r="L30" i="18"/>
  <c r="I30" i="16"/>
  <c r="J30" i="16"/>
  <c r="K30" i="16"/>
  <c r="L30" i="16"/>
  <c r="I30" i="13"/>
  <c r="J30" i="13"/>
  <c r="K30" i="13"/>
  <c r="L30" i="13"/>
  <c r="I30" i="19"/>
  <c r="J30" i="19"/>
  <c r="K30" i="19"/>
  <c r="L30" i="19"/>
  <c r="I30" i="21"/>
  <c r="J30" i="21"/>
  <c r="K30" i="21"/>
  <c r="L30" i="21"/>
  <c r="I30" i="23"/>
  <c r="J30" i="23"/>
  <c r="K30" i="23"/>
  <c r="L30" i="23"/>
  <c r="I29" i="11"/>
  <c r="J29" i="11"/>
  <c r="K29" i="11"/>
  <c r="L29" i="11"/>
  <c r="I29" i="14"/>
  <c r="J29" i="14"/>
  <c r="K29" i="14"/>
  <c r="L29" i="14"/>
  <c r="I29" i="18"/>
  <c r="J29" i="18"/>
  <c r="K29" i="18"/>
  <c r="L29" i="18"/>
  <c r="I29" i="16"/>
  <c r="J29" i="16"/>
  <c r="K29" i="16"/>
  <c r="L29" i="16"/>
  <c r="I29" i="13"/>
  <c r="J29" i="13"/>
  <c r="K29" i="13"/>
  <c r="L29" i="13"/>
  <c r="I29" i="19"/>
  <c r="J29" i="19"/>
  <c r="K29" i="19"/>
  <c r="L29" i="19"/>
  <c r="I29" i="21"/>
  <c r="J29" i="21"/>
  <c r="K29" i="21"/>
  <c r="L29" i="21"/>
  <c r="I29" i="23"/>
  <c r="J29" i="23"/>
  <c r="K29" i="23"/>
  <c r="L29" i="23"/>
  <c r="H34" i="11"/>
  <c r="H34" i="14"/>
  <c r="H34" i="18"/>
  <c r="H34" i="16"/>
  <c r="H34" i="13"/>
  <c r="H34" i="19"/>
  <c r="H34" i="21"/>
  <c r="H34" i="23"/>
  <c r="H33" i="11"/>
  <c r="H33" i="14"/>
  <c r="H33" i="18"/>
  <c r="H33" i="16"/>
  <c r="H33" i="13"/>
  <c r="H33" i="19"/>
  <c r="H33" i="21"/>
  <c r="H33" i="23"/>
  <c r="H32" i="11"/>
  <c r="H32" i="14"/>
  <c r="H32" i="18"/>
  <c r="H32" i="16"/>
  <c r="H32" i="13"/>
  <c r="H32" i="19"/>
  <c r="H32" i="21"/>
  <c r="H32" i="23"/>
  <c r="H31" i="11"/>
  <c r="H31" i="14"/>
  <c r="H31" i="18"/>
  <c r="H31" i="16"/>
  <c r="H31" i="13"/>
  <c r="H31" i="19"/>
  <c r="H31" i="21"/>
  <c r="H31" i="23"/>
  <c r="H30" i="11"/>
  <c r="H30" i="14"/>
  <c r="H30" i="18"/>
  <c r="H30" i="16"/>
  <c r="H30" i="13"/>
  <c r="H30" i="19"/>
  <c r="H30" i="21"/>
  <c r="H30" i="23"/>
  <c r="H29" i="11"/>
  <c r="H29" i="14"/>
  <c r="H29" i="18"/>
  <c r="H29" i="16"/>
  <c r="H29" i="13"/>
  <c r="H29" i="19"/>
  <c r="H29" i="21"/>
  <c r="H29" i="23"/>
  <c r="I27" i="11"/>
  <c r="J27" i="11"/>
  <c r="K27" i="11"/>
  <c r="L27" i="11"/>
  <c r="I27" i="14"/>
  <c r="J27" i="14"/>
  <c r="K27" i="14"/>
  <c r="L27" i="14"/>
  <c r="I27" i="18"/>
  <c r="J27" i="18"/>
  <c r="K27" i="18"/>
  <c r="L27" i="18"/>
  <c r="I27" i="16"/>
  <c r="J27" i="16"/>
  <c r="K27" i="16"/>
  <c r="L27" i="16"/>
  <c r="I27" i="13"/>
  <c r="J27" i="13"/>
  <c r="K27" i="13"/>
  <c r="L27" i="13"/>
  <c r="I27" i="19"/>
  <c r="J27" i="19"/>
  <c r="K27" i="19"/>
  <c r="L27" i="19"/>
  <c r="I27" i="21"/>
  <c r="J27" i="21"/>
  <c r="K27" i="21"/>
  <c r="L27" i="21"/>
  <c r="I27" i="23"/>
  <c r="J27" i="23"/>
  <c r="K27" i="23"/>
  <c r="L27" i="23"/>
  <c r="H27" i="11"/>
  <c r="H27" i="14"/>
  <c r="H27" i="18"/>
  <c r="H27" i="16"/>
  <c r="H27" i="13"/>
  <c r="H27" i="19"/>
  <c r="H27" i="21"/>
  <c r="H27" i="23"/>
  <c r="H26" i="11"/>
  <c r="H26" i="14"/>
  <c r="H26" i="18"/>
  <c r="H26" i="16"/>
  <c r="H26" i="13"/>
  <c r="H26" i="19"/>
  <c r="H26" i="21"/>
  <c r="H26" i="23"/>
  <c r="I25" i="11"/>
  <c r="J25" i="11"/>
  <c r="K25" i="11"/>
  <c r="L25" i="11"/>
  <c r="I25" i="14"/>
  <c r="J25" i="14"/>
  <c r="K25" i="14"/>
  <c r="L25" i="14"/>
  <c r="I25" i="18"/>
  <c r="J25" i="18"/>
  <c r="K25" i="18"/>
  <c r="L25" i="18"/>
  <c r="I25" i="16"/>
  <c r="J25" i="16"/>
  <c r="K25" i="16"/>
  <c r="L25" i="16"/>
  <c r="I25" i="13"/>
  <c r="J25" i="13"/>
  <c r="K25" i="13"/>
  <c r="L25" i="13"/>
  <c r="I25" i="19"/>
  <c r="J25" i="19"/>
  <c r="K25" i="19"/>
  <c r="L25" i="19"/>
  <c r="I25" i="21"/>
  <c r="J25" i="21"/>
  <c r="K25" i="21"/>
  <c r="L25" i="21"/>
  <c r="I25" i="23"/>
  <c r="J25" i="23"/>
  <c r="K25" i="23"/>
  <c r="L25" i="23"/>
  <c r="H25" i="11"/>
  <c r="H25" i="14"/>
  <c r="H25" i="18"/>
  <c r="H25" i="16"/>
  <c r="H25" i="13"/>
  <c r="H25" i="19"/>
  <c r="H25" i="21"/>
  <c r="H25" i="23"/>
  <c r="I24" i="11"/>
  <c r="J24" i="11"/>
  <c r="K24" i="11"/>
  <c r="L24" i="11"/>
  <c r="I24" i="14"/>
  <c r="J24" i="14"/>
  <c r="K24" i="14"/>
  <c r="L24" i="14"/>
  <c r="I24" i="18"/>
  <c r="J24" i="18"/>
  <c r="K24" i="18"/>
  <c r="L24" i="18"/>
  <c r="I24" i="16"/>
  <c r="J24" i="16"/>
  <c r="K24" i="16"/>
  <c r="L24" i="16"/>
  <c r="I24" i="13"/>
  <c r="J24" i="13"/>
  <c r="K24" i="13"/>
  <c r="L24" i="13"/>
  <c r="I24" i="19"/>
  <c r="J24" i="19"/>
  <c r="K24" i="19"/>
  <c r="L24" i="19"/>
  <c r="I24" i="21"/>
  <c r="J24" i="21"/>
  <c r="K24" i="21"/>
  <c r="L24" i="21"/>
  <c r="I24" i="23"/>
  <c r="J24" i="23"/>
  <c r="K24" i="23"/>
  <c r="L24" i="23"/>
  <c r="H24" i="11"/>
  <c r="H24" i="14"/>
  <c r="H24" i="18"/>
  <c r="H24" i="16"/>
  <c r="H24" i="13"/>
  <c r="H24" i="19"/>
  <c r="H24" i="21"/>
  <c r="H24" i="23"/>
  <c r="H20" i="9"/>
  <c r="I20" i="9"/>
  <c r="J20" i="9"/>
  <c r="K20" i="9"/>
  <c r="G20" i="9"/>
  <c r="K18" i="9"/>
  <c r="H18" i="9"/>
  <c r="I18" i="9"/>
  <c r="J18" i="9"/>
  <c r="G18" i="9"/>
  <c r="H17" i="9"/>
  <c r="I17" i="9"/>
  <c r="J17" i="9"/>
  <c r="K17" i="9"/>
  <c r="G17" i="9"/>
  <c r="H16" i="9"/>
  <c r="I16" i="9"/>
  <c r="J16" i="9"/>
  <c r="K16" i="9"/>
  <c r="G16" i="9"/>
  <c r="H15" i="9"/>
  <c r="I15" i="9"/>
  <c r="J15" i="9"/>
  <c r="K15" i="9"/>
  <c r="G15" i="9"/>
  <c r="H13" i="9"/>
  <c r="I13" i="9"/>
  <c r="J13" i="9"/>
  <c r="K13" i="9"/>
  <c r="G13" i="9"/>
  <c r="H12" i="9"/>
  <c r="I12" i="9"/>
  <c r="J12" i="9"/>
  <c r="K12" i="9"/>
  <c r="G12" i="9"/>
  <c r="H11" i="9"/>
  <c r="I11" i="9"/>
  <c r="J11" i="9"/>
  <c r="K11" i="9"/>
  <c r="C34" i="9"/>
  <c r="C35" i="9"/>
  <c r="C36" i="9"/>
  <c r="C37" i="9"/>
  <c r="C38" i="9"/>
  <c r="C39" i="9"/>
  <c r="C40" i="9"/>
  <c r="C41" i="9"/>
  <c r="H93" i="26" l="1"/>
  <c r="H94" i="26" s="1"/>
  <c r="H95" i="26" s="1"/>
  <c r="K93" i="26"/>
  <c r="K94" i="26" s="1"/>
  <c r="K95" i="26" s="1"/>
  <c r="I93" i="26"/>
  <c r="I94" i="26" s="1"/>
  <c r="I95" i="26" s="1"/>
  <c r="J93" i="26"/>
  <c r="J94" i="26" s="1"/>
  <c r="J95" i="26" s="1"/>
  <c r="L93" i="25"/>
  <c r="L94" i="25" s="1"/>
  <c r="L95" i="25" s="1"/>
  <c r="J93" i="25"/>
  <c r="J94" i="25" s="1"/>
  <c r="J95" i="25" s="1"/>
  <c r="K93" i="25"/>
  <c r="K94" i="25" s="1"/>
  <c r="K95" i="25" s="1"/>
  <c r="H93" i="25"/>
  <c r="H94" i="25" s="1"/>
  <c r="H95" i="25" s="1"/>
  <c r="K93" i="24"/>
  <c r="L93" i="24"/>
  <c r="I93" i="24"/>
  <c r="H93" i="24"/>
  <c r="J93" i="24"/>
  <c r="J94" i="24" s="1"/>
  <c r="J95" i="24" s="1"/>
  <c r="L94" i="24"/>
  <c r="L94" i="26"/>
  <c r="L95" i="26" s="1"/>
  <c r="I94" i="25"/>
  <c r="I95" i="25" s="1"/>
  <c r="K94" i="24"/>
  <c r="K95" i="24" s="1"/>
  <c r="I94" i="24"/>
  <c r="I95" i="24" s="1"/>
  <c r="H94" i="24"/>
  <c r="H95" i="24" s="1"/>
  <c r="L95" i="24"/>
  <c r="L87" i="9"/>
  <c r="H46" i="9"/>
  <c r="N56" i="9"/>
  <c r="J44" i="9"/>
  <c r="G45" i="9"/>
  <c r="G46" i="9"/>
  <c r="K43" i="9"/>
  <c r="K45" i="9"/>
  <c r="K46" i="9"/>
  <c r="K47" i="9"/>
  <c r="K48" i="9"/>
  <c r="J43" i="9"/>
  <c r="J45" i="9"/>
  <c r="J47" i="9"/>
  <c r="J48" i="9"/>
  <c r="N57" i="9"/>
  <c r="I43" i="9"/>
  <c r="I44" i="9"/>
  <c r="I45" i="9"/>
  <c r="I46" i="9"/>
  <c r="I47" i="9"/>
  <c r="I48" i="9"/>
  <c r="G44" i="9"/>
  <c r="G47" i="9"/>
  <c r="H43" i="9"/>
  <c r="H44" i="9"/>
  <c r="H45" i="9"/>
  <c r="H47" i="9"/>
  <c r="N55" i="9"/>
  <c r="N63" i="9"/>
  <c r="M91" i="24"/>
  <c r="N58" i="9"/>
  <c r="K44" i="9"/>
  <c r="J46" i="9"/>
  <c r="G43" i="9"/>
  <c r="G48" i="9"/>
  <c r="H48" i="9"/>
  <c r="M35" i="26"/>
  <c r="M37" i="26" s="1"/>
  <c r="M93" i="26" s="1"/>
  <c r="M94" i="26" s="1"/>
  <c r="N40" i="9"/>
  <c r="M35" i="25"/>
  <c r="M37" i="25" s="1"/>
  <c r="M93" i="25" s="1"/>
  <c r="M94" i="25" s="1"/>
  <c r="N35" i="9"/>
  <c r="M35" i="24"/>
  <c r="N31" i="9"/>
  <c r="G41" i="9"/>
  <c r="G33" i="9"/>
  <c r="G34" i="9"/>
  <c r="G32" i="9"/>
  <c r="G36" i="9"/>
  <c r="G39" i="9"/>
  <c r="G37" i="9"/>
  <c r="G38" i="9"/>
  <c r="L15" i="9"/>
  <c r="L16" i="9"/>
  <c r="L14" i="9"/>
  <c r="L18" i="9"/>
  <c r="L19" i="9"/>
  <c r="L17" i="9"/>
  <c r="L13" i="9"/>
  <c r="L20" i="9"/>
  <c r="L26" i="11"/>
  <c r="K32" i="9" s="1"/>
  <c r="L26" i="14"/>
  <c r="K33" i="9" s="1"/>
  <c r="L26" i="18"/>
  <c r="K34" i="9" s="1"/>
  <c r="L26" i="16"/>
  <c r="K36" i="9" s="1"/>
  <c r="L26" i="13"/>
  <c r="K37" i="9" s="1"/>
  <c r="L26" i="19"/>
  <c r="K38" i="9" s="1"/>
  <c r="L26" i="21"/>
  <c r="K39" i="9" s="1"/>
  <c r="L26" i="23"/>
  <c r="K41" i="9" s="1"/>
  <c r="K26" i="11"/>
  <c r="J32" i="9" s="1"/>
  <c r="K26" i="14"/>
  <c r="J33" i="9" s="1"/>
  <c r="K26" i="18"/>
  <c r="J34" i="9" s="1"/>
  <c r="M31" i="18"/>
  <c r="K26" i="16"/>
  <c r="J36" i="9" s="1"/>
  <c r="K26" i="13"/>
  <c r="K35" i="13" s="1"/>
  <c r="K26" i="19"/>
  <c r="J38" i="9" s="1"/>
  <c r="K26" i="21"/>
  <c r="K35" i="21" s="1"/>
  <c r="K26" i="23"/>
  <c r="J41" i="9" s="1"/>
  <c r="J26" i="11"/>
  <c r="I32" i="9" s="1"/>
  <c r="J26" i="14"/>
  <c r="I33" i="9" s="1"/>
  <c r="J26" i="18"/>
  <c r="I34" i="9" s="1"/>
  <c r="J26" i="16"/>
  <c r="I36" i="9" s="1"/>
  <c r="J26" i="13"/>
  <c r="I37" i="9" s="1"/>
  <c r="M32" i="13"/>
  <c r="J26" i="19"/>
  <c r="J35" i="19" s="1"/>
  <c r="J26" i="21"/>
  <c r="I39" i="9" s="1"/>
  <c r="M27" i="21"/>
  <c r="J26" i="23"/>
  <c r="I41" i="9" s="1"/>
  <c r="I26" i="11"/>
  <c r="H32" i="9" s="1"/>
  <c r="M27" i="11"/>
  <c r="I26" i="14"/>
  <c r="I35" i="14" s="1"/>
  <c r="I26" i="18"/>
  <c r="H34" i="9" s="1"/>
  <c r="I26" i="16"/>
  <c r="I35" i="16" s="1"/>
  <c r="I26" i="13"/>
  <c r="H37" i="9" s="1"/>
  <c r="I26" i="19"/>
  <c r="H38" i="9" s="1"/>
  <c r="I26" i="21"/>
  <c r="H39" i="9" s="1"/>
  <c r="I26" i="23"/>
  <c r="I35" i="23" s="1"/>
  <c r="M27" i="18"/>
  <c r="H35" i="18"/>
  <c r="M27" i="16"/>
  <c r="M30" i="13"/>
  <c r="M31" i="13"/>
  <c r="M11" i="11"/>
  <c r="M11" i="16"/>
  <c r="M11" i="13"/>
  <c r="M11" i="14"/>
  <c r="M11" i="18"/>
  <c r="M11" i="19"/>
  <c r="M11" i="21"/>
  <c r="M11" i="23"/>
  <c r="M12" i="11"/>
  <c r="M12" i="16"/>
  <c r="M12" i="13"/>
  <c r="M12" i="14"/>
  <c r="M12" i="18"/>
  <c r="M12" i="19"/>
  <c r="M12" i="21"/>
  <c r="M12" i="23"/>
  <c r="M13" i="11"/>
  <c r="M13" i="16"/>
  <c r="M13" i="13"/>
  <c r="M13" i="14"/>
  <c r="M13" i="18"/>
  <c r="M13" i="19"/>
  <c r="M13" i="21"/>
  <c r="M13" i="23"/>
  <c r="M15" i="11"/>
  <c r="M15" i="16"/>
  <c r="M15" i="13"/>
  <c r="M15" i="14"/>
  <c r="M15" i="18"/>
  <c r="M15" i="19"/>
  <c r="M15" i="21"/>
  <c r="M15" i="23"/>
  <c r="M16" i="11"/>
  <c r="M16" i="16"/>
  <c r="M16" i="13"/>
  <c r="M16" i="14"/>
  <c r="M16" i="18"/>
  <c r="M16" i="19"/>
  <c r="M16" i="21"/>
  <c r="M16" i="23"/>
  <c r="M17" i="11"/>
  <c r="M17" i="16"/>
  <c r="M17" i="13"/>
  <c r="M17" i="14"/>
  <c r="M17" i="18"/>
  <c r="M17" i="19"/>
  <c r="M17" i="21"/>
  <c r="M17" i="23"/>
  <c r="M18" i="11"/>
  <c r="M18" i="16"/>
  <c r="M18" i="13"/>
  <c r="M18" i="14"/>
  <c r="M18" i="18"/>
  <c r="M18" i="19"/>
  <c r="M18" i="21"/>
  <c r="M18" i="23"/>
  <c r="M19" i="11"/>
  <c r="M19" i="16"/>
  <c r="M19" i="13"/>
  <c r="M19" i="14"/>
  <c r="M19" i="18"/>
  <c r="M19" i="19"/>
  <c r="M19" i="21"/>
  <c r="M19" i="23"/>
  <c r="M20" i="11"/>
  <c r="M20" i="16"/>
  <c r="M20" i="13"/>
  <c r="M20" i="14"/>
  <c r="M20" i="18"/>
  <c r="M20" i="19"/>
  <c r="M20" i="21"/>
  <c r="M20" i="23"/>
  <c r="M10" i="11"/>
  <c r="M10" i="16"/>
  <c r="M10" i="13"/>
  <c r="M10" i="14"/>
  <c r="M10" i="18"/>
  <c r="M10" i="19"/>
  <c r="M10" i="21"/>
  <c r="M10" i="23"/>
  <c r="M25" i="11"/>
  <c r="M25" i="16"/>
  <c r="M25" i="13"/>
  <c r="M25" i="14"/>
  <c r="M25" i="18"/>
  <c r="M25" i="19"/>
  <c r="M25" i="21"/>
  <c r="M25" i="23"/>
  <c r="M27" i="13"/>
  <c r="M27" i="14"/>
  <c r="M27" i="19"/>
  <c r="M27" i="23"/>
  <c r="M29" i="11"/>
  <c r="M29" i="16"/>
  <c r="M29" i="13"/>
  <c r="M29" i="14"/>
  <c r="M29" i="18"/>
  <c r="M29" i="19"/>
  <c r="M29" i="21"/>
  <c r="M29" i="23"/>
  <c r="M30" i="11"/>
  <c r="M30" i="16"/>
  <c r="M30" i="14"/>
  <c r="M30" i="18"/>
  <c r="M30" i="19"/>
  <c r="M30" i="21"/>
  <c r="M30" i="23"/>
  <c r="M31" i="11"/>
  <c r="M31" i="16"/>
  <c r="M31" i="14"/>
  <c r="M31" i="19"/>
  <c r="M31" i="21"/>
  <c r="M31" i="23"/>
  <c r="M32" i="11"/>
  <c r="M32" i="16"/>
  <c r="M32" i="14"/>
  <c r="M32" i="18"/>
  <c r="M32" i="19"/>
  <c r="M32" i="21"/>
  <c r="M32" i="23"/>
  <c r="M33" i="11"/>
  <c r="M33" i="16"/>
  <c r="M33" i="13"/>
  <c r="M33" i="14"/>
  <c r="M33" i="19"/>
  <c r="M33" i="21"/>
  <c r="M33" i="23"/>
  <c r="M34" i="11"/>
  <c r="M34" i="16"/>
  <c r="M34" i="13"/>
  <c r="M34" i="14"/>
  <c r="M34" i="19"/>
  <c r="M34" i="21"/>
  <c r="M34" i="23"/>
  <c r="M40" i="11"/>
  <c r="M40" i="16"/>
  <c r="M45" i="16" s="1"/>
  <c r="M40" i="13"/>
  <c r="M45" i="13" s="1"/>
  <c r="M40" i="14"/>
  <c r="M45" i="14" s="1"/>
  <c r="M40" i="18"/>
  <c r="M45" i="18" s="1"/>
  <c r="M40" i="19"/>
  <c r="M45" i="19" s="1"/>
  <c r="M40" i="21"/>
  <c r="M45" i="21" s="1"/>
  <c r="M40" i="23"/>
  <c r="M45" i="23" s="1"/>
  <c r="M48" i="11"/>
  <c r="M48" i="16"/>
  <c r="M50" i="16" s="1"/>
  <c r="M48" i="13"/>
  <c r="M50" i="13" s="1"/>
  <c r="M48" i="14"/>
  <c r="M50" i="14" s="1"/>
  <c r="M48" i="18"/>
  <c r="M50" i="18" s="1"/>
  <c r="M48" i="19"/>
  <c r="M50" i="19" s="1"/>
  <c r="M48" i="21"/>
  <c r="M50" i="21" s="1"/>
  <c r="M48" i="23"/>
  <c r="M50" i="23" s="1"/>
  <c r="M79" i="11"/>
  <c r="M79" i="16"/>
  <c r="M79" i="13"/>
  <c r="M79" i="14"/>
  <c r="M79" i="18"/>
  <c r="M79" i="19"/>
  <c r="M79" i="21"/>
  <c r="M79" i="23"/>
  <c r="H35" i="11"/>
  <c r="H21" i="11"/>
  <c r="H45" i="11"/>
  <c r="H50" i="11"/>
  <c r="I21" i="11"/>
  <c r="I45" i="11"/>
  <c r="I50" i="11"/>
  <c r="J21" i="11"/>
  <c r="J45" i="11"/>
  <c r="J50" i="11"/>
  <c r="K21" i="11"/>
  <c r="K45" i="11"/>
  <c r="K50" i="11"/>
  <c r="L21" i="11"/>
  <c r="L45" i="11"/>
  <c r="L50" i="11"/>
  <c r="H21" i="16"/>
  <c r="H45" i="16"/>
  <c r="H50" i="16"/>
  <c r="I21" i="16"/>
  <c r="I45" i="16"/>
  <c r="I50" i="16"/>
  <c r="J21" i="16"/>
  <c r="J45" i="16"/>
  <c r="J50" i="16"/>
  <c r="K21" i="16"/>
  <c r="K45" i="16"/>
  <c r="K50" i="16"/>
  <c r="L21" i="16"/>
  <c r="L45" i="16"/>
  <c r="L50" i="16"/>
  <c r="H21" i="13"/>
  <c r="H45" i="13"/>
  <c r="H50" i="13"/>
  <c r="I21" i="13"/>
  <c r="I45" i="13"/>
  <c r="I50" i="13"/>
  <c r="J21" i="13"/>
  <c r="J45" i="13"/>
  <c r="J50" i="13"/>
  <c r="K21" i="13"/>
  <c r="K45" i="13"/>
  <c r="K50" i="13"/>
  <c r="L21" i="13"/>
  <c r="L45" i="13"/>
  <c r="L50" i="13"/>
  <c r="H35" i="14"/>
  <c r="H21" i="14"/>
  <c r="H45" i="14"/>
  <c r="H50" i="14"/>
  <c r="I21" i="14"/>
  <c r="I45" i="14"/>
  <c r="I50" i="14"/>
  <c r="J21" i="14"/>
  <c r="J45" i="14"/>
  <c r="J50" i="14"/>
  <c r="K21" i="14"/>
  <c r="K45" i="14"/>
  <c r="K50" i="14"/>
  <c r="L21" i="14"/>
  <c r="L45" i="14"/>
  <c r="L50" i="14"/>
  <c r="H21" i="18"/>
  <c r="H45" i="18"/>
  <c r="H50" i="18"/>
  <c r="I21" i="18"/>
  <c r="I45" i="18"/>
  <c r="I50" i="18"/>
  <c r="J21" i="18"/>
  <c r="J45" i="18"/>
  <c r="J50" i="18"/>
  <c r="K21" i="18"/>
  <c r="K45" i="18"/>
  <c r="K50" i="18"/>
  <c r="L21" i="18"/>
  <c r="L45" i="18"/>
  <c r="L50" i="18"/>
  <c r="H35" i="19"/>
  <c r="H21" i="19"/>
  <c r="H45" i="19"/>
  <c r="H50" i="19"/>
  <c r="I21" i="19"/>
  <c r="I45" i="19"/>
  <c r="I50" i="19"/>
  <c r="J21" i="19"/>
  <c r="J45" i="19"/>
  <c r="J50" i="19"/>
  <c r="K21" i="19"/>
  <c r="K45" i="19"/>
  <c r="K50" i="19"/>
  <c r="L21" i="19"/>
  <c r="L45" i="19"/>
  <c r="L50" i="19"/>
  <c r="H35" i="21"/>
  <c r="H21" i="21"/>
  <c r="H45" i="21"/>
  <c r="H50" i="21"/>
  <c r="I21" i="21"/>
  <c r="I45" i="21"/>
  <c r="I50" i="21"/>
  <c r="J21" i="21"/>
  <c r="J45" i="21"/>
  <c r="J50" i="21"/>
  <c r="K21" i="21"/>
  <c r="K45" i="21"/>
  <c r="K50" i="21"/>
  <c r="L21" i="21"/>
  <c r="L45" i="21"/>
  <c r="L50" i="21"/>
  <c r="H21" i="23"/>
  <c r="H45" i="23"/>
  <c r="H50" i="23"/>
  <c r="I21" i="23"/>
  <c r="I45" i="23"/>
  <c r="I50" i="23"/>
  <c r="J21" i="23"/>
  <c r="J45" i="23"/>
  <c r="J50" i="23"/>
  <c r="K21" i="23"/>
  <c r="K45" i="23"/>
  <c r="K50" i="23"/>
  <c r="L21" i="23"/>
  <c r="L45" i="23"/>
  <c r="L50" i="23"/>
  <c r="M80" i="23"/>
  <c r="D34" i="23"/>
  <c r="D33" i="23"/>
  <c r="D32" i="23"/>
  <c r="D31" i="23"/>
  <c r="D30" i="23"/>
  <c r="D29" i="23"/>
  <c r="D27" i="23"/>
  <c r="D26" i="23"/>
  <c r="D25" i="23"/>
  <c r="D24" i="23"/>
  <c r="M80" i="21"/>
  <c r="D34" i="21"/>
  <c r="D33" i="21"/>
  <c r="D32" i="21"/>
  <c r="D31" i="21"/>
  <c r="D30" i="21"/>
  <c r="D29" i="21"/>
  <c r="D27" i="21"/>
  <c r="D26" i="21"/>
  <c r="D25" i="21"/>
  <c r="D24" i="21"/>
  <c r="M80" i="11"/>
  <c r="M80" i="16"/>
  <c r="M80" i="13"/>
  <c r="M80" i="14"/>
  <c r="M80" i="18"/>
  <c r="M80" i="19"/>
  <c r="D34" i="19"/>
  <c r="D33" i="19"/>
  <c r="D32" i="19"/>
  <c r="D31" i="19"/>
  <c r="D30" i="19"/>
  <c r="D29" i="19"/>
  <c r="D27" i="19"/>
  <c r="D26" i="19"/>
  <c r="D25" i="19"/>
  <c r="D24" i="19"/>
  <c r="D24" i="18"/>
  <c r="D34" i="18"/>
  <c r="D33" i="18"/>
  <c r="D32" i="18"/>
  <c r="D31" i="18"/>
  <c r="D30" i="18"/>
  <c r="D29" i="18"/>
  <c r="D27" i="18"/>
  <c r="D26" i="18"/>
  <c r="D25" i="18"/>
  <c r="D34" i="16"/>
  <c r="D33" i="16"/>
  <c r="D32" i="16"/>
  <c r="D31" i="16"/>
  <c r="D30" i="16"/>
  <c r="D29" i="16"/>
  <c r="D27" i="16"/>
  <c r="D26" i="16"/>
  <c r="D25" i="16"/>
  <c r="D24" i="16"/>
  <c r="D34" i="14"/>
  <c r="D33" i="14"/>
  <c r="D32" i="14"/>
  <c r="D31" i="14"/>
  <c r="D30" i="14"/>
  <c r="D29" i="14"/>
  <c r="D27" i="14"/>
  <c r="D26" i="14"/>
  <c r="D25" i="14"/>
  <c r="D24" i="14"/>
  <c r="D34" i="13"/>
  <c r="D33" i="13"/>
  <c r="D32" i="13"/>
  <c r="D31" i="13"/>
  <c r="D30" i="13"/>
  <c r="D29" i="13"/>
  <c r="D27" i="13"/>
  <c r="D26" i="13"/>
  <c r="D25" i="13"/>
  <c r="D24" i="13"/>
  <c r="D34" i="11"/>
  <c r="D33" i="11"/>
  <c r="D32" i="11"/>
  <c r="D31" i="11"/>
  <c r="D30" i="11"/>
  <c r="D29" i="11"/>
  <c r="D27" i="11"/>
  <c r="D26" i="11"/>
  <c r="D25" i="11"/>
  <c r="D24" i="11"/>
  <c r="C31" i="9"/>
  <c r="C32" i="9"/>
  <c r="C33" i="9"/>
  <c r="C48" i="9"/>
  <c r="C47" i="9"/>
  <c r="C46" i="9"/>
  <c r="C45" i="9"/>
  <c r="C44" i="9"/>
  <c r="C43" i="9"/>
  <c r="N20" i="9" l="1"/>
  <c r="N13" i="9"/>
  <c r="N12" i="9"/>
  <c r="N17" i="9"/>
  <c r="N15" i="9"/>
  <c r="N11" i="9"/>
  <c r="K35" i="19"/>
  <c r="K37" i="19" s="1"/>
  <c r="J35" i="16"/>
  <c r="J37" i="16" s="1"/>
  <c r="N46" i="9"/>
  <c r="N43" i="9"/>
  <c r="N45" i="9"/>
  <c r="M50" i="11"/>
  <c r="N64" i="9" s="1"/>
  <c r="N62" i="9"/>
  <c r="M45" i="11"/>
  <c r="N59" i="9" s="1"/>
  <c r="N54" i="9"/>
  <c r="N27" i="9"/>
  <c r="N26" i="9"/>
  <c r="N25" i="9"/>
  <c r="N18" i="9"/>
  <c r="N24" i="9"/>
  <c r="N23" i="9"/>
  <c r="N16" i="9"/>
  <c r="N22" i="9"/>
  <c r="N44" i="9"/>
  <c r="M37" i="24"/>
  <c r="M93" i="24" s="1"/>
  <c r="M94" i="24" s="1"/>
  <c r="H36" i="9"/>
  <c r="M95" i="25"/>
  <c r="M95" i="24"/>
  <c r="M95" i="26"/>
  <c r="G64" i="9"/>
  <c r="K35" i="16"/>
  <c r="K37" i="16" s="1"/>
  <c r="H33" i="9"/>
  <c r="J35" i="11"/>
  <c r="J37" i="11" s="1"/>
  <c r="L48" i="9"/>
  <c r="M26" i="11"/>
  <c r="K35" i="11"/>
  <c r="K37" i="11" s="1"/>
  <c r="M26" i="16"/>
  <c r="I38" i="9"/>
  <c r="H41" i="9"/>
  <c r="J37" i="9"/>
  <c r="J39" i="9"/>
  <c r="L80" i="9"/>
  <c r="H64" i="9"/>
  <c r="K37" i="13"/>
  <c r="K64" i="9"/>
  <c r="M21" i="14"/>
  <c r="I37" i="14"/>
  <c r="M21" i="23"/>
  <c r="K37" i="21"/>
  <c r="M21" i="16"/>
  <c r="M21" i="13"/>
  <c r="M21" i="21"/>
  <c r="M21" i="11"/>
  <c r="H37" i="14"/>
  <c r="M21" i="19"/>
  <c r="M26" i="23"/>
  <c r="M26" i="19"/>
  <c r="I35" i="21"/>
  <c r="I37" i="21" s="1"/>
  <c r="M26" i="18"/>
  <c r="M26" i="13"/>
  <c r="J35" i="13"/>
  <c r="J37" i="13" s="1"/>
  <c r="M26" i="21"/>
  <c r="I37" i="23"/>
  <c r="I35" i="18"/>
  <c r="I37" i="18" s="1"/>
  <c r="J37" i="19"/>
  <c r="M24" i="18"/>
  <c r="L35" i="18"/>
  <c r="L37" i="18" s="1"/>
  <c r="L93" i="18" s="1"/>
  <c r="H37" i="19"/>
  <c r="H35" i="13"/>
  <c r="H37" i="13" s="1"/>
  <c r="H93" i="13" s="1"/>
  <c r="I35" i="13"/>
  <c r="I37" i="13" s="1"/>
  <c r="M34" i="18"/>
  <c r="N48" i="9" s="1"/>
  <c r="M33" i="18"/>
  <c r="N47" i="9" s="1"/>
  <c r="M21" i="18"/>
  <c r="K35" i="18"/>
  <c r="K37" i="18" s="1"/>
  <c r="H35" i="23"/>
  <c r="H37" i="23" s="1"/>
  <c r="J35" i="23"/>
  <c r="J37" i="23" s="1"/>
  <c r="J35" i="21"/>
  <c r="J37" i="21" s="1"/>
  <c r="H37" i="21"/>
  <c r="H35" i="16"/>
  <c r="H37" i="16" s="1"/>
  <c r="I37" i="16"/>
  <c r="H37" i="18"/>
  <c r="M26" i="14"/>
  <c r="K35" i="14"/>
  <c r="K37" i="14" s="1"/>
  <c r="J35" i="14"/>
  <c r="J37" i="14" s="1"/>
  <c r="H37" i="11"/>
  <c r="I35" i="11"/>
  <c r="I37" i="11" s="1"/>
  <c r="J35" i="18"/>
  <c r="J37" i="18" s="1"/>
  <c r="I35" i="19"/>
  <c r="I37" i="19" s="1"/>
  <c r="M24" i="16"/>
  <c r="L83" i="9"/>
  <c r="L75" i="9"/>
  <c r="K59" i="9"/>
  <c r="I64" i="9"/>
  <c r="L77" i="9"/>
  <c r="L57" i="9"/>
  <c r="L62" i="9"/>
  <c r="L78" i="9"/>
  <c r="J59" i="9"/>
  <c r="L74" i="9"/>
  <c r="L54" i="9"/>
  <c r="L76" i="9"/>
  <c r="I28" i="9"/>
  <c r="L23" i="9"/>
  <c r="L55" i="9"/>
  <c r="L22" i="9"/>
  <c r="H28" i="9"/>
  <c r="L79" i="9"/>
  <c r="I59" i="9"/>
  <c r="L56" i="9"/>
  <c r="J64" i="9"/>
  <c r="H59" i="9"/>
  <c r="L81" i="9"/>
  <c r="G49" i="9"/>
  <c r="L63" i="9"/>
  <c r="G28" i="9"/>
  <c r="K28" i="9"/>
  <c r="L27" i="9"/>
  <c r="L11" i="9"/>
  <c r="L105" i="9"/>
  <c r="L12" i="9"/>
  <c r="G59" i="9"/>
  <c r="L26" i="9"/>
  <c r="L10" i="9"/>
  <c r="J28" i="9"/>
  <c r="L25" i="9"/>
  <c r="L58" i="9"/>
  <c r="L24" i="9"/>
  <c r="L82" i="9"/>
  <c r="K93" i="11" l="1"/>
  <c r="K94" i="11" s="1"/>
  <c r="K95" i="11" s="1"/>
  <c r="J93" i="11"/>
  <c r="J94" i="11" s="1"/>
  <c r="J95" i="11" s="1"/>
  <c r="I93" i="11"/>
  <c r="I94" i="11" s="1"/>
  <c r="I95" i="11" s="1"/>
  <c r="H93" i="11"/>
  <c r="H94" i="11" s="1"/>
  <c r="H93" i="23"/>
  <c r="H94" i="23" s="1"/>
  <c r="H95" i="23" s="1"/>
  <c r="J93" i="23"/>
  <c r="J94" i="23" s="1"/>
  <c r="J95" i="23" s="1"/>
  <c r="I93" i="23"/>
  <c r="I94" i="23" s="1"/>
  <c r="I95" i="23" s="1"/>
  <c r="H93" i="21"/>
  <c r="H94" i="21" s="1"/>
  <c r="H95" i="21" s="1"/>
  <c r="J93" i="21"/>
  <c r="J94" i="21" s="1"/>
  <c r="J95" i="21" s="1"/>
  <c r="K93" i="21"/>
  <c r="K94" i="21" s="1"/>
  <c r="K95" i="21" s="1"/>
  <c r="I93" i="21"/>
  <c r="I94" i="21" s="1"/>
  <c r="I95" i="21" s="1"/>
  <c r="I93" i="19"/>
  <c r="I94" i="19" s="1"/>
  <c r="I95" i="19" s="1"/>
  <c r="H93" i="19"/>
  <c r="H94" i="19" s="1"/>
  <c r="H95" i="19" s="1"/>
  <c r="K93" i="19"/>
  <c r="K94" i="19" s="1"/>
  <c r="K95" i="19" s="1"/>
  <c r="J93" i="19"/>
  <c r="J94" i="19" s="1"/>
  <c r="J95" i="19" s="1"/>
  <c r="K93" i="13"/>
  <c r="K94" i="13" s="1"/>
  <c r="K95" i="13" s="1"/>
  <c r="I93" i="13"/>
  <c r="I94" i="13" s="1"/>
  <c r="I95" i="13" s="1"/>
  <c r="J93" i="13"/>
  <c r="J94" i="13" s="1"/>
  <c r="J95" i="13" s="1"/>
  <c r="H93" i="16"/>
  <c r="H94" i="16" s="1"/>
  <c r="H95" i="16" s="1"/>
  <c r="I93" i="16"/>
  <c r="I94" i="16" s="1"/>
  <c r="I95" i="16" s="1"/>
  <c r="J93" i="16"/>
  <c r="J94" i="16" s="1"/>
  <c r="J95" i="16" s="1"/>
  <c r="K93" i="16"/>
  <c r="K94" i="16" s="1"/>
  <c r="K95" i="16" s="1"/>
  <c r="K93" i="18"/>
  <c r="K94" i="18" s="1"/>
  <c r="K95" i="18" s="1"/>
  <c r="I93" i="18"/>
  <c r="I94" i="18" s="1"/>
  <c r="I95" i="18" s="1"/>
  <c r="J93" i="18"/>
  <c r="J94" i="18" s="1"/>
  <c r="J95" i="18" s="1"/>
  <c r="H93" i="18"/>
  <c r="H94" i="18" s="1"/>
  <c r="H95" i="18" s="1"/>
  <c r="I93" i="14"/>
  <c r="I94" i="14" s="1"/>
  <c r="I95" i="14" s="1"/>
  <c r="H93" i="14"/>
  <c r="H94" i="14" s="1"/>
  <c r="H95" i="14" s="1"/>
  <c r="J93" i="14"/>
  <c r="J94" i="14" s="1"/>
  <c r="J95" i="14" s="1"/>
  <c r="K93" i="14"/>
  <c r="K94" i="14" s="1"/>
  <c r="K95" i="14" s="1"/>
  <c r="H94" i="13"/>
  <c r="H95" i="13" s="1"/>
  <c r="L94" i="18"/>
  <c r="L95" i="18" s="1"/>
  <c r="L91" i="9"/>
  <c r="N36" i="9"/>
  <c r="N106" i="9"/>
  <c r="N105" i="9"/>
  <c r="N28" i="9"/>
  <c r="J106" i="9"/>
  <c r="I106" i="9"/>
  <c r="H106" i="9"/>
  <c r="K106" i="9"/>
  <c r="L64" i="9"/>
  <c r="N34" i="9"/>
  <c r="M35" i="18"/>
  <c r="M37" i="18" s="1"/>
  <c r="M93" i="18" s="1"/>
  <c r="M94" i="18" s="1"/>
  <c r="L34" i="9"/>
  <c r="L40" i="9"/>
  <c r="K35" i="23"/>
  <c r="K37" i="23" s="1"/>
  <c r="K93" i="23" s="1"/>
  <c r="L38" i="9"/>
  <c r="L35" i="19"/>
  <c r="L37" i="19" s="1"/>
  <c r="L93" i="19" s="1"/>
  <c r="M24" i="19"/>
  <c r="L36" i="9"/>
  <c r="L35" i="16"/>
  <c r="L37" i="16" s="1"/>
  <c r="L93" i="16" s="1"/>
  <c r="L37" i="9"/>
  <c r="M24" i="13"/>
  <c r="L35" i="13"/>
  <c r="L37" i="13" s="1"/>
  <c r="L93" i="13" s="1"/>
  <c r="L39" i="9"/>
  <c r="M24" i="21"/>
  <c r="L35" i="9"/>
  <c r="L32" i="9"/>
  <c r="L35" i="11"/>
  <c r="L37" i="11" s="1"/>
  <c r="L93" i="11" s="1"/>
  <c r="M24" i="11"/>
  <c r="N32" i="9" s="1"/>
  <c r="L35" i="21"/>
  <c r="L37" i="21" s="1"/>
  <c r="L93" i="21" s="1"/>
  <c r="M35" i="16"/>
  <c r="M37" i="16" s="1"/>
  <c r="M93" i="16" s="1"/>
  <c r="M94" i="16" s="1"/>
  <c r="L47" i="9"/>
  <c r="L44" i="9"/>
  <c r="L45" i="9"/>
  <c r="L59" i="9"/>
  <c r="G106" i="9"/>
  <c r="G51" i="9"/>
  <c r="I49" i="9"/>
  <c r="I51" i="9" s="1"/>
  <c r="L43" i="9"/>
  <c r="L28" i="9"/>
  <c r="H49" i="9"/>
  <c r="H51" i="9" s="1"/>
  <c r="K94" i="23" l="1"/>
  <c r="K95" i="23" s="1"/>
  <c r="L94" i="21"/>
  <c r="L95" i="21" s="1"/>
  <c r="L94" i="19"/>
  <c r="L95" i="19" s="1"/>
  <c r="L94" i="13"/>
  <c r="L95" i="13" s="1"/>
  <c r="L94" i="16"/>
  <c r="L95" i="16" s="1"/>
  <c r="L94" i="11"/>
  <c r="L95" i="11" s="1"/>
  <c r="I108" i="9"/>
  <c r="I109" i="9" s="1"/>
  <c r="I110" i="9" s="1"/>
  <c r="H108" i="9"/>
  <c r="H109" i="9" s="1"/>
  <c r="H110" i="9" s="1"/>
  <c r="G108" i="9"/>
  <c r="G109" i="9" s="1"/>
  <c r="H95" i="11"/>
  <c r="J49" i="9"/>
  <c r="J51" i="9" s="1"/>
  <c r="J108" i="9" s="1"/>
  <c r="J109" i="9" s="1"/>
  <c r="M35" i="11"/>
  <c r="L41" i="9"/>
  <c r="L35" i="23"/>
  <c r="L37" i="23" s="1"/>
  <c r="L93" i="23" s="1"/>
  <c r="M24" i="23"/>
  <c r="L33" i="9"/>
  <c r="M24" i="14"/>
  <c r="L35" i="14"/>
  <c r="L37" i="14" s="1"/>
  <c r="L93" i="14" s="1"/>
  <c r="N38" i="9"/>
  <c r="M35" i="19"/>
  <c r="M37" i="19" s="1"/>
  <c r="M93" i="19" s="1"/>
  <c r="M94" i="19" s="1"/>
  <c r="L31" i="9"/>
  <c r="N39" i="9"/>
  <c r="M35" i="21"/>
  <c r="M37" i="21" s="1"/>
  <c r="M93" i="21" s="1"/>
  <c r="M94" i="21" s="1"/>
  <c r="N37" i="9"/>
  <c r="M35" i="13"/>
  <c r="M37" i="13" s="1"/>
  <c r="M93" i="13" s="1"/>
  <c r="M94" i="13" s="1"/>
  <c r="L46" i="9"/>
  <c r="L106" i="9"/>
  <c r="L94" i="23" l="1"/>
  <c r="L95" i="23" s="1"/>
  <c r="M95" i="23" s="1"/>
  <c r="L94" i="14"/>
  <c r="L95" i="14" s="1"/>
  <c r="J110" i="9"/>
  <c r="M37" i="11"/>
  <c r="M93" i="11" s="1"/>
  <c r="M94" i="11" s="1"/>
  <c r="M95" i="11"/>
  <c r="G110" i="9"/>
  <c r="M95" i="18"/>
  <c r="M95" i="19"/>
  <c r="M95" i="16"/>
  <c r="M95" i="21"/>
  <c r="M95" i="13"/>
  <c r="K49" i="9"/>
  <c r="K51" i="9" s="1"/>
  <c r="K108" i="9" s="1"/>
  <c r="L49" i="9"/>
  <c r="L51" i="9" s="1"/>
  <c r="M35" i="14"/>
  <c r="M37" i="14" s="1"/>
  <c r="M93" i="14" s="1"/>
  <c r="M94" i="14" s="1"/>
  <c r="N33" i="9"/>
  <c r="M35" i="23"/>
  <c r="M37" i="23" s="1"/>
  <c r="M93" i="23" s="1"/>
  <c r="M94" i="23" s="1"/>
  <c r="N41" i="9"/>
  <c r="N49" i="9" l="1"/>
  <c r="N51" i="9" s="1"/>
  <c r="N108" i="9"/>
  <c r="M95" i="14"/>
  <c r="K109" i="9" l="1"/>
  <c r="L108" i="9"/>
  <c r="Q113" i="9" s="1"/>
  <c r="N110" i="9"/>
  <c r="N109" i="9"/>
  <c r="H112" i="9"/>
  <c r="J112" i="9"/>
  <c r="I112" i="9"/>
  <c r="K97" i="24"/>
  <c r="I97" i="24"/>
  <c r="L97" i="24"/>
  <c r="J97" i="24"/>
  <c r="H97" i="11"/>
  <c r="K110" i="9" l="1"/>
  <c r="L109" i="9"/>
  <c r="Q114" i="9" s="1"/>
  <c r="H97" i="24"/>
  <c r="M96" i="24"/>
  <c r="P109" i="9" l="1"/>
  <c r="L110" i="9"/>
  <c r="K112" i="9"/>
  <c r="M99" i="24"/>
  <c r="M97" i="24"/>
  <c r="K97" i="11"/>
  <c r="I97" i="11"/>
  <c r="L97" i="11"/>
  <c r="J97" i="11"/>
  <c r="M96" i="11"/>
  <c r="H97" i="14"/>
  <c r="K97" i="14"/>
  <c r="I97" i="14"/>
  <c r="M96" i="14"/>
  <c r="L97" i="14"/>
  <c r="J97" i="14"/>
  <c r="H97" i="18"/>
  <c r="J97" i="18"/>
  <c r="L97" i="18"/>
  <c r="I97" i="18"/>
  <c r="M96" i="18"/>
  <c r="K97" i="18"/>
  <c r="H97" i="25"/>
  <c r="K97" i="25"/>
  <c r="I97" i="25"/>
  <c r="M96" i="25"/>
  <c r="J97" i="25"/>
  <c r="L97" i="25"/>
  <c r="H97" i="16"/>
  <c r="I97" i="16"/>
  <c r="J97" i="16"/>
  <c r="K97" i="16"/>
  <c r="L97" i="16"/>
  <c r="M96" i="16"/>
  <c r="M99" i="16" s="1"/>
  <c r="M97" i="25" l="1"/>
  <c r="M99" i="25"/>
  <c r="M97" i="14"/>
  <c r="M99" i="14"/>
  <c r="M97" i="11"/>
  <c r="M99" i="11"/>
  <c r="M97" i="18"/>
  <c r="M99" i="18"/>
  <c r="M97" i="16"/>
  <c r="H97" i="13"/>
  <c r="I97" i="13"/>
  <c r="K97" i="13"/>
  <c r="J97" i="13"/>
  <c r="M96" i="13"/>
  <c r="L97" i="13"/>
  <c r="H97" i="19"/>
  <c r="H97" i="23"/>
  <c r="M97" i="13" l="1"/>
  <c r="M99" i="13"/>
  <c r="L111" i="9"/>
  <c r="P111" i="9" s="1"/>
  <c r="G112" i="9"/>
  <c r="H97" i="26"/>
  <c r="H97" i="21"/>
  <c r="K97" i="19"/>
  <c r="I97" i="26"/>
  <c r="L97" i="19"/>
  <c r="L97" i="23"/>
  <c r="L97" i="21"/>
  <c r="I97" i="19"/>
  <c r="M96" i="23"/>
  <c r="L97" i="26"/>
  <c r="J97" i="21"/>
  <c r="J97" i="19"/>
  <c r="M96" i="19"/>
  <c r="I97" i="21"/>
  <c r="J97" i="23"/>
  <c r="M96" i="26"/>
  <c r="J97" i="26"/>
  <c r="K97" i="21"/>
  <c r="I97" i="23"/>
  <c r="K97" i="26"/>
  <c r="M97" i="26" l="1"/>
  <c r="M99" i="26"/>
  <c r="M97" i="19"/>
  <c r="M99" i="19"/>
  <c r="M97" i="23"/>
  <c r="M99" i="23"/>
  <c r="L112" i="9"/>
  <c r="L114" i="9"/>
  <c r="M96" i="21"/>
  <c r="K97" i="23"/>
  <c r="M97" i="21" l="1"/>
  <c r="N112" i="9" s="1"/>
  <c r="M99" i="21"/>
  <c r="N111" i="9"/>
  <c r="Q116" i="9" l="1"/>
  <c r="Q117" i="9"/>
</calcChain>
</file>

<file path=xl/sharedStrings.xml><?xml version="1.0" encoding="utf-8"?>
<sst xmlns="http://schemas.openxmlformats.org/spreadsheetml/2006/main" count="1150" uniqueCount="141">
  <si>
    <t>Year 1</t>
  </si>
  <si>
    <t>Year 2</t>
  </si>
  <si>
    <t>Year 3</t>
  </si>
  <si>
    <t>Year 4</t>
  </si>
  <si>
    <t>Year 5</t>
  </si>
  <si>
    <t>Total Travel</t>
  </si>
  <si>
    <t>B. Other Personnel</t>
  </si>
  <si>
    <t>PostDoctoral Associates</t>
  </si>
  <si>
    <t>Admin/Clerical</t>
  </si>
  <si>
    <t>Graduate Students</t>
  </si>
  <si>
    <t>Subawards</t>
  </si>
  <si>
    <t>Principal Investigator:</t>
  </si>
  <si>
    <t>Project Title:</t>
  </si>
  <si>
    <t>Start Date:</t>
  </si>
  <si>
    <t>End Date:</t>
  </si>
  <si>
    <t>A. Personnel (Salaries, Wages, &amp; Fringe)</t>
  </si>
  <si>
    <t xml:space="preserve">Total </t>
  </si>
  <si>
    <t>A. Senior Personnel</t>
  </si>
  <si>
    <t>Total Salaries &amp; Wages</t>
  </si>
  <si>
    <t>2. Fringe Benefits</t>
  </si>
  <si>
    <t>Rate</t>
  </si>
  <si>
    <t>Total Fringe Benefits</t>
  </si>
  <si>
    <t xml:space="preserve">Total Personnel </t>
  </si>
  <si>
    <t>Total Equipment</t>
  </si>
  <si>
    <t>C. Travel</t>
  </si>
  <si>
    <t>E. Other Direct Costs</t>
  </si>
  <si>
    <t xml:space="preserve">Sponsor Name: </t>
  </si>
  <si>
    <t>Total</t>
  </si>
  <si>
    <t xml:space="preserve">J. Total Project Costs </t>
  </si>
  <si>
    <t>Indirect Rate:</t>
  </si>
  <si>
    <t>domestic</t>
  </si>
  <si>
    <t>foreign</t>
  </si>
  <si>
    <t>Other Professionals (Techs, etc.)</t>
  </si>
  <si>
    <t>Udergraduates</t>
  </si>
  <si>
    <t>No. of Each</t>
  </si>
  <si>
    <t>Office Supplies</t>
  </si>
  <si>
    <t>Non-office Supplies</t>
  </si>
  <si>
    <t>Feed/Seed/Fertilizer</t>
  </si>
  <si>
    <t>Publications/Films</t>
  </si>
  <si>
    <t>Communications</t>
  </si>
  <si>
    <t>Printing/Reproduction</t>
  </si>
  <si>
    <t>Rental</t>
  </si>
  <si>
    <t>Postage</t>
  </si>
  <si>
    <t>Professional Service</t>
  </si>
  <si>
    <t>Temp</t>
  </si>
  <si>
    <t>B. Capitalized Equipment ($5K or Greater)</t>
  </si>
  <si>
    <t>F. Total Direct Costs (Cumulative A - E)</t>
  </si>
  <si>
    <t>G. MTDC Base (less equip &lt;$5K and subawards)</t>
  </si>
  <si>
    <t xml:space="preserve">H. Indirect Costs (MTDC) </t>
  </si>
  <si>
    <t>Subtotal Other Direct Cost</t>
  </si>
  <si>
    <t>Subtotal Subaward Cost</t>
  </si>
  <si>
    <t>Total Direct Cost</t>
  </si>
  <si>
    <t>Total # of Awards =</t>
  </si>
  <si>
    <t>1. Senior Key Personnel</t>
  </si>
  <si>
    <t>Other (non-employee travel)</t>
  </si>
  <si>
    <t xml:space="preserve">Tuition </t>
  </si>
  <si>
    <t>Graduate Insurance</t>
  </si>
  <si>
    <t>Farm/ranch Service</t>
  </si>
  <si>
    <t>Food/Working Meals</t>
  </si>
  <si>
    <t>Temp (Employee Type?)</t>
  </si>
  <si>
    <t>Check Total (This column accumulates the "total" columns of each PI tab.</t>
  </si>
  <si>
    <t>I. First $25k per subaward</t>
  </si>
  <si>
    <t>Undergraduates</t>
  </si>
  <si>
    <t>PI 2</t>
  </si>
  <si>
    <t>PI 3</t>
  </si>
  <si>
    <t>PI 4</t>
  </si>
  <si>
    <t>PI 5</t>
  </si>
  <si>
    <t>PI 6</t>
  </si>
  <si>
    <t>PI 7</t>
  </si>
  <si>
    <t>PI 8</t>
  </si>
  <si>
    <t>PI 9</t>
  </si>
  <si>
    <t>PI 10</t>
  </si>
  <si>
    <t>PI 11</t>
  </si>
  <si>
    <t xml:space="preserve">PI 1 </t>
  </si>
  <si>
    <t>Computer Software services</t>
  </si>
  <si>
    <t>Computer Software Services</t>
  </si>
  <si>
    <t>Other (foreign travel insurance)</t>
  </si>
  <si>
    <t>Trainee Allowance</t>
  </si>
  <si>
    <r>
      <t>Foreign Travel insurance</t>
    </r>
    <r>
      <rPr>
        <sz val="8"/>
        <color theme="1"/>
        <rFont val="Calibri"/>
        <family val="2"/>
        <scheme val="minor"/>
      </rPr>
      <t xml:space="preserve"> ($100 per round trip, per person)</t>
    </r>
  </si>
  <si>
    <t xml:space="preserve">A. Senior Personnel
</t>
  </si>
  <si>
    <t xml:space="preserve">A. Senior Personnel </t>
  </si>
  <si>
    <t>Non-capital Equipment (laptops too)</t>
  </si>
  <si>
    <t>Academic or 
Calendar Months</t>
  </si>
  <si>
    <t>Base Pay</t>
  </si>
  <si>
    <t>FTE</t>
  </si>
  <si>
    <t>Note for Senior Key Personnel</t>
  </si>
  <si>
    <t>If Summer Salary, make sure</t>
  </si>
  <si>
    <t xml:space="preserve">you change the fringe rate </t>
  </si>
  <si>
    <r>
      <t xml:space="preserve">foreign </t>
    </r>
    <r>
      <rPr>
        <sz val="8"/>
        <color theme="1"/>
        <rFont val="Calibri"/>
        <family val="2"/>
        <scheme val="minor"/>
      </rPr>
      <t>(foreign travel insurance required $100 per round trip,
in other direct costs)</t>
    </r>
  </si>
  <si>
    <t>Non-capital Equipment (includes laptops under $5k)</t>
  </si>
  <si>
    <t>Total IDC</t>
  </si>
  <si>
    <t>Tuition/Fees/Health Insurance</t>
  </si>
  <si>
    <t>Category</t>
  </si>
  <si>
    <t>Funds Requested</t>
  </si>
  <si>
    <t>Stipends</t>
  </si>
  <si>
    <t>Travel</t>
  </si>
  <si>
    <t>Subsistence</t>
  </si>
  <si>
    <t>Other</t>
  </si>
  <si>
    <t xml:space="preserve">     Total # of Participants</t>
  </si>
  <si>
    <t xml:space="preserve">     Total Costs</t>
  </si>
  <si>
    <t xml:space="preserve">Summer Salary is only allowed if you are a 9 month faculty. </t>
  </si>
  <si>
    <t>A. Personnel (Salaries, Wages)</t>
  </si>
  <si>
    <t>B. Other Personnel (Salaries, Wages)</t>
  </si>
  <si>
    <t>No. of each</t>
  </si>
  <si>
    <t>Participants Cost - Scholarships</t>
  </si>
  <si>
    <t>Participants Cost - Stipends</t>
  </si>
  <si>
    <t>Participants Cost - Travel</t>
  </si>
  <si>
    <t>Participants Cost - Sustenance</t>
  </si>
  <si>
    <t xml:space="preserve">Participant Costs - Other (Supplies) </t>
  </si>
  <si>
    <t xml:space="preserve">Participant Costs - Other (Supplies etc ) </t>
  </si>
  <si>
    <t>Do not change</t>
  </si>
  <si>
    <t>PLEASE DO NOT CHANGE THE GRAYED OUT FORMULAS</t>
  </si>
  <si>
    <t>USDA</t>
  </si>
  <si>
    <t>30% of TDC</t>
  </si>
  <si>
    <t xml:space="preserve">Rate that applies the least IDC. </t>
  </si>
  <si>
    <t>Do not change. Calculates automatically</t>
  </si>
  <si>
    <t>PI 10  Detail in PI tab</t>
  </si>
  <si>
    <t>PI 11  Detail in PI tab</t>
  </si>
  <si>
    <t>PI 4    Detail in PI tab</t>
  </si>
  <si>
    <t>PI 5    Detail in PI tab</t>
  </si>
  <si>
    <t>PI 6    Detail in PI tab</t>
  </si>
  <si>
    <t>PI 7    Detail in PI tab</t>
  </si>
  <si>
    <t>PI 8    Detail in PI tab</t>
  </si>
  <si>
    <t>PI 9    Detail in PI tab</t>
  </si>
  <si>
    <t>Total Other Direct Cost</t>
  </si>
  <si>
    <t xml:space="preserve">IDC @ 42.857% </t>
  </si>
  <si>
    <t xml:space="preserve">% Total Direct Costs </t>
  </si>
  <si>
    <t xml:space="preserve"> Participant Support Costs is for Workshop or Training projects ONLY</t>
  </si>
  <si>
    <t>I. First $50k per subaward</t>
  </si>
  <si>
    <t>IDC@ 41.65%</t>
  </si>
  <si>
    <r>
      <t>to 24.50% in Cells</t>
    </r>
    <r>
      <rPr>
        <b/>
        <sz val="11"/>
        <color rgb="FFFF0000"/>
        <rFont val="Calibri"/>
        <family val="2"/>
        <scheme val="minor"/>
      </rPr>
      <t xml:space="preserve"> F31 to F41 </t>
    </r>
  </si>
  <si>
    <r>
      <t>to 24.5% in Cells</t>
    </r>
    <r>
      <rPr>
        <b/>
        <sz val="11"/>
        <color rgb="FFFF0000"/>
        <rFont val="Calibri"/>
        <family val="2"/>
        <scheme val="minor"/>
      </rPr>
      <t xml:space="preserve"> G24-G27</t>
    </r>
  </si>
  <si>
    <r>
      <t>to24.50% in Cells</t>
    </r>
    <r>
      <rPr>
        <b/>
        <sz val="11"/>
        <color rgb="FFFF0000"/>
        <rFont val="Calibri"/>
        <family val="2"/>
        <scheme val="minor"/>
      </rPr>
      <t xml:space="preserve"> G24-G27</t>
    </r>
  </si>
  <si>
    <r>
      <t>to 24.50% in Cells</t>
    </r>
    <r>
      <rPr>
        <b/>
        <sz val="11"/>
        <color rgb="FFFF0000"/>
        <rFont val="Calibri"/>
        <family val="2"/>
        <scheme val="minor"/>
      </rPr>
      <t xml:space="preserve"> G24-G27</t>
    </r>
  </si>
  <si>
    <r>
      <t>to 24.50% in Cells</t>
    </r>
    <r>
      <rPr>
        <b/>
        <sz val="11"/>
        <color rgb="FFFF0000"/>
        <rFont val="Calibri"/>
        <family val="2"/>
        <scheme val="minor"/>
      </rPr>
      <t xml:space="preserve"> G24-G27 </t>
    </r>
  </si>
  <si>
    <r>
      <t>to 24.50 in Cells</t>
    </r>
    <r>
      <rPr>
        <b/>
        <sz val="11"/>
        <color rgb="FFFF0000"/>
        <rFont val="Calibri"/>
        <family val="2"/>
        <scheme val="minor"/>
      </rPr>
      <t xml:space="preserve"> G24-G27</t>
    </r>
  </si>
  <si>
    <r>
      <t>to  24.5% in Cells</t>
    </r>
    <r>
      <rPr>
        <b/>
        <sz val="11"/>
        <color rgb="FFFF0000"/>
        <rFont val="Calibri"/>
        <family val="2"/>
        <scheme val="minor"/>
      </rPr>
      <t xml:space="preserve"> G24-G27</t>
    </r>
  </si>
  <si>
    <t>Updated 7.22.2026</t>
  </si>
  <si>
    <t>Do NOT Change - Do not put 30% here. % of TFFA is calculated in the yellow box below.</t>
  </si>
  <si>
    <t>% IDC/TFFA</t>
  </si>
  <si>
    <t>Updated for FY2027 - 09.10.2026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</si>
</sst>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165" formatCode="_(* #,##0_);_(* \(#,##0\);_(* &quot;-&quot;??_);_(@_)"/>
    <numFmt numFmtId="166" formatCode="0.000%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ECAED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265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horizontal="right"/>
    </xf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3" borderId="25" xfId="0" applyFill="1" applyBorder="1"/>
    <xf numFmtId="0" fontId="0" fillId="5" borderId="14" xfId="0" applyFill="1" applyBorder="1"/>
    <xf numFmtId="0" fontId="0" fillId="5" borderId="13" xfId="0" applyFill="1" applyBorder="1"/>
    <xf numFmtId="0" fontId="0" fillId="5" borderId="18" xfId="0" applyFill="1" applyBorder="1"/>
    <xf numFmtId="0" fontId="0" fillId="4" borderId="0" xfId="0" applyFill="1"/>
    <xf numFmtId="0" fontId="0" fillId="7" borderId="0" xfId="0" applyFill="1"/>
    <xf numFmtId="0" fontId="0" fillId="3" borderId="14" xfId="0" applyFill="1" applyBorder="1"/>
    <xf numFmtId="0" fontId="0" fillId="3" borderId="13" xfId="0" applyFill="1" applyBorder="1"/>
    <xf numFmtId="0" fontId="0" fillId="0" borderId="21" xfId="0" applyBorder="1"/>
    <xf numFmtId="0" fontId="0" fillId="0" borderId="13" xfId="0" applyBorder="1" applyProtection="1">
      <protection hidden="1"/>
    </xf>
    <xf numFmtId="0" fontId="0" fillId="0" borderId="14" xfId="0" applyBorder="1" applyAlignment="1" applyProtection="1">
      <alignment horizontal="left"/>
      <protection hidden="1"/>
    </xf>
    <xf numFmtId="10" fontId="0" fillId="0" borderId="12" xfId="0" applyNumberFormat="1" applyBorder="1" applyProtection="1">
      <protection locked="0"/>
    </xf>
    <xf numFmtId="0" fontId="0" fillId="2" borderId="20" xfId="0" applyFill="1" applyBorder="1" applyAlignment="1" applyProtection="1">
      <alignment wrapText="1"/>
      <protection hidden="1"/>
    </xf>
    <xf numFmtId="0" fontId="0" fillId="2" borderId="1" xfId="0" applyFill="1" applyBorder="1" applyProtection="1">
      <protection hidden="1"/>
    </xf>
    <xf numFmtId="0" fontId="2" fillId="8" borderId="23" xfId="0" applyFont="1" applyFill="1" applyBorder="1" applyProtection="1">
      <protection hidden="1"/>
    </xf>
    <xf numFmtId="0" fontId="0" fillId="8" borderId="24" xfId="0" applyFill="1" applyBorder="1" applyProtection="1">
      <protection hidden="1"/>
    </xf>
    <xf numFmtId="0" fontId="0" fillId="0" borderId="17" xfId="0" applyBorder="1" applyProtection="1">
      <protection hidden="1"/>
    </xf>
    <xf numFmtId="0" fontId="0" fillId="0" borderId="31" xfId="0" applyBorder="1" applyProtection="1">
      <protection hidden="1"/>
    </xf>
    <xf numFmtId="0" fontId="0" fillId="0" borderId="11" xfId="0" applyBorder="1" applyProtection="1">
      <protection hidden="1"/>
    </xf>
    <xf numFmtId="49" fontId="0" fillId="0" borderId="10" xfId="0" applyNumberFormat="1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49" fontId="0" fillId="0" borderId="13" xfId="0" applyNumberFormat="1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6" fillId="0" borderId="5" xfId="0" applyFont="1" applyBorder="1" applyProtection="1">
      <protection hidden="1"/>
    </xf>
    <xf numFmtId="0" fontId="6" fillId="0" borderId="0" xfId="0" applyFont="1"/>
    <xf numFmtId="0" fontId="6" fillId="0" borderId="0" xfId="0" applyFont="1" applyProtection="1">
      <protection locked="0"/>
    </xf>
    <xf numFmtId="0" fontId="0" fillId="0" borderId="18" xfId="0" applyBorder="1" applyProtection="1">
      <protection locked="0"/>
    </xf>
    <xf numFmtId="0" fontId="0" fillId="0" borderId="12" xfId="0" applyBorder="1"/>
    <xf numFmtId="0" fontId="0" fillId="0" borderId="12" xfId="0" applyBorder="1" applyProtection="1">
      <protection locked="0"/>
    </xf>
    <xf numFmtId="0" fontId="0" fillId="3" borderId="10" xfId="0" applyFill="1" applyBorder="1"/>
    <xf numFmtId="0" fontId="2" fillId="0" borderId="15" xfId="0" applyFont="1" applyBorder="1" applyProtection="1">
      <protection hidden="1"/>
    </xf>
    <xf numFmtId="0" fontId="2" fillId="0" borderId="11" xfId="0" applyFont="1" applyBorder="1" applyProtection="1">
      <protection hidden="1"/>
    </xf>
    <xf numFmtId="0" fontId="2" fillId="0" borderId="30" xfId="0" applyFont="1" applyBorder="1" applyProtection="1">
      <protection hidden="1"/>
    </xf>
    <xf numFmtId="0" fontId="0" fillId="0" borderId="13" xfId="0" applyBorder="1"/>
    <xf numFmtId="0" fontId="0" fillId="0" borderId="18" xfId="0" applyBorder="1"/>
    <xf numFmtId="0" fontId="0" fillId="0" borderId="14" xfId="0" applyBorder="1" applyProtection="1">
      <protection locked="0"/>
    </xf>
    <xf numFmtId="0" fontId="0" fillId="0" borderId="13" xfId="0" applyBorder="1" applyProtection="1">
      <protection locked="0"/>
    </xf>
    <xf numFmtId="3" fontId="0" fillId="0" borderId="12" xfId="0" applyNumberFormat="1" applyBorder="1" applyAlignment="1" applyProtection="1">
      <alignment horizontal="center"/>
      <protection locked="0"/>
    </xf>
    <xf numFmtId="3" fontId="0" fillId="0" borderId="12" xfId="0" applyNumberFormat="1" applyBorder="1" applyAlignment="1" applyProtection="1">
      <alignment horizontal="center"/>
      <protection hidden="1"/>
    </xf>
    <xf numFmtId="3" fontId="0" fillId="4" borderId="0" xfId="0" applyNumberFormat="1" applyFill="1"/>
    <xf numFmtId="3" fontId="0" fillId="2" borderId="1" xfId="0" applyNumberFormat="1" applyFill="1" applyBorder="1" applyAlignment="1" applyProtection="1">
      <alignment horizontal="center"/>
      <protection hidden="1"/>
    </xf>
    <xf numFmtId="3" fontId="0" fillId="2" borderId="18" xfId="0" applyNumberFormat="1" applyFill="1" applyBorder="1" applyAlignment="1" applyProtection="1">
      <alignment horizontal="center"/>
      <protection hidden="1"/>
    </xf>
    <xf numFmtId="3" fontId="0" fillId="0" borderId="0" xfId="0" applyNumberFormat="1"/>
    <xf numFmtId="3" fontId="0" fillId="5" borderId="13" xfId="0" applyNumberFormat="1" applyFill="1" applyBorder="1"/>
    <xf numFmtId="3" fontId="0" fillId="5" borderId="18" xfId="0" applyNumberFormat="1" applyFill="1" applyBorder="1"/>
    <xf numFmtId="3" fontId="0" fillId="7" borderId="0" xfId="0" applyNumberFormat="1" applyFill="1"/>
    <xf numFmtId="3" fontId="0" fillId="3" borderId="13" xfId="0" applyNumberFormat="1" applyFill="1" applyBorder="1"/>
    <xf numFmtId="3" fontId="0" fillId="3" borderId="18" xfId="0" applyNumberFormat="1" applyFill="1" applyBorder="1"/>
    <xf numFmtId="3" fontId="0" fillId="0" borderId="0" xfId="0" applyNumberFormat="1" applyProtection="1">
      <protection hidden="1"/>
    </xf>
    <xf numFmtId="3" fontId="2" fillId="0" borderId="0" xfId="0" applyNumberFormat="1" applyFont="1" applyAlignment="1" applyProtection="1">
      <alignment horizontal="center"/>
      <protection hidden="1"/>
    </xf>
    <xf numFmtId="3" fontId="2" fillId="0" borderId="22" xfId="0" applyNumberFormat="1" applyFont="1" applyBorder="1" applyAlignment="1" applyProtection="1">
      <alignment horizontal="center"/>
      <protection hidden="1"/>
    </xf>
    <xf numFmtId="3" fontId="6" fillId="0" borderId="0" xfId="0" applyNumberFormat="1" applyFont="1" applyProtection="1">
      <protection hidden="1"/>
    </xf>
    <xf numFmtId="0" fontId="0" fillId="9" borderId="0" xfId="0" applyFill="1"/>
    <xf numFmtId="0" fontId="2" fillId="9" borderId="0" xfId="0" applyFont="1" applyFill="1"/>
    <xf numFmtId="0" fontId="2" fillId="9" borderId="0" xfId="0" applyFont="1" applyFill="1" applyProtection="1">
      <protection hidden="1"/>
    </xf>
    <xf numFmtId="3" fontId="2" fillId="9" borderId="0" xfId="0" applyNumberFormat="1" applyFont="1" applyFill="1" applyAlignment="1" applyProtection="1">
      <alignment horizontal="center"/>
      <protection hidden="1"/>
    </xf>
    <xf numFmtId="0" fontId="7" fillId="9" borderId="0" xfId="0" applyFont="1" applyFill="1"/>
    <xf numFmtId="0" fontId="8" fillId="9" borderId="0" xfId="0" applyFont="1" applyFill="1"/>
    <xf numFmtId="0" fontId="7" fillId="10" borderId="0" xfId="0" applyFont="1" applyFill="1"/>
    <xf numFmtId="0" fontId="8" fillId="10" borderId="0" xfId="0" applyFont="1" applyFill="1"/>
    <xf numFmtId="0" fontId="2" fillId="5" borderId="0" xfId="0" applyFont="1" applyFill="1"/>
    <xf numFmtId="0" fontId="0" fillId="5" borderId="0" xfId="0" applyFill="1"/>
    <xf numFmtId="3" fontId="0" fillId="5" borderId="0" xfId="0" applyNumberFormat="1" applyFill="1" applyAlignment="1" applyProtection="1">
      <alignment horizontal="center"/>
      <protection hidden="1"/>
    </xf>
    <xf numFmtId="3" fontId="0" fillId="0" borderId="0" xfId="0" applyNumberFormat="1" applyAlignment="1">
      <alignment horizontal="center"/>
    </xf>
    <xf numFmtId="3" fontId="7" fillId="9" borderId="0" xfId="0" applyNumberFormat="1" applyFont="1" applyFill="1" applyAlignment="1">
      <alignment horizontal="center"/>
    </xf>
    <xf numFmtId="3" fontId="7" fillId="10" borderId="0" xfId="0" applyNumberFormat="1" applyFont="1" applyFill="1" applyAlignment="1">
      <alignment horizontal="center"/>
    </xf>
    <xf numFmtId="3" fontId="0" fillId="0" borderId="22" xfId="0" applyNumberFormat="1" applyBorder="1" applyAlignment="1" applyProtection="1">
      <alignment horizontal="center"/>
      <protection hidden="1"/>
    </xf>
    <xf numFmtId="3" fontId="2" fillId="8" borderId="32" xfId="0" applyNumberFormat="1" applyFont="1" applyFill="1" applyBorder="1" applyAlignment="1" applyProtection="1">
      <alignment horizontal="center"/>
      <protection hidden="1"/>
    </xf>
    <xf numFmtId="0" fontId="0" fillId="0" borderId="22" xfId="0" applyBorder="1" applyProtection="1">
      <protection hidden="1"/>
    </xf>
    <xf numFmtId="0" fontId="2" fillId="0" borderId="30" xfId="0" applyFont="1" applyBorder="1" applyAlignment="1" applyProtection="1">
      <alignment horizontal="right"/>
      <protection hidden="1"/>
    </xf>
    <xf numFmtId="49" fontId="0" fillId="0" borderId="13" xfId="0" applyNumberFormat="1" applyBorder="1" applyProtection="1">
      <protection locked="0"/>
    </xf>
    <xf numFmtId="49" fontId="0" fillId="0" borderId="18" xfId="0" applyNumberFormat="1" applyBorder="1" applyProtection="1">
      <protection locked="0"/>
    </xf>
    <xf numFmtId="0" fontId="0" fillId="0" borderId="27" xfId="0" applyBorder="1"/>
    <xf numFmtId="0" fontId="0" fillId="0" borderId="28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3" xfId="0" applyBorder="1" applyProtection="1">
      <protection locked="0"/>
    </xf>
    <xf numFmtId="0" fontId="9" fillId="0" borderId="24" xfId="0" applyFont="1" applyBorder="1"/>
    <xf numFmtId="3" fontId="0" fillId="0" borderId="0" xfId="0" applyNumberFormat="1" applyAlignment="1" applyProtection="1">
      <alignment horizontal="center"/>
      <protection locked="0"/>
    </xf>
    <xf numFmtId="3" fontId="0" fillId="4" borderId="0" xfId="0" applyNumberFormat="1" applyFill="1" applyAlignment="1">
      <alignment horizontal="center"/>
    </xf>
    <xf numFmtId="3" fontId="0" fillId="5" borderId="13" xfId="0" applyNumberFormat="1" applyFill="1" applyBorder="1" applyAlignment="1">
      <alignment horizontal="center"/>
    </xf>
    <xf numFmtId="3" fontId="0" fillId="5" borderId="18" xfId="0" applyNumberFormat="1" applyFill="1" applyBorder="1" applyAlignment="1">
      <alignment horizontal="center"/>
    </xf>
    <xf numFmtId="3" fontId="0" fillId="7" borderId="0" xfId="0" applyNumberFormat="1" applyFill="1" applyAlignment="1">
      <alignment horizontal="center"/>
    </xf>
    <xf numFmtId="3" fontId="0" fillId="3" borderId="13" xfId="0" applyNumberFormat="1" applyFill="1" applyBorder="1" applyAlignment="1">
      <alignment horizontal="center"/>
    </xf>
    <xf numFmtId="3" fontId="0" fillId="3" borderId="18" xfId="0" applyNumberFormat="1" applyFill="1" applyBorder="1" applyAlignment="1">
      <alignment horizontal="center"/>
    </xf>
    <xf numFmtId="3" fontId="0" fillId="0" borderId="0" xfId="0" applyNumberFormat="1" applyAlignment="1" applyProtection="1">
      <alignment horizontal="center"/>
      <protection hidden="1"/>
    </xf>
    <xf numFmtId="3" fontId="0" fillId="0" borderId="0" xfId="0" applyNumberFormat="1" applyProtection="1">
      <protection locked="0"/>
    </xf>
    <xf numFmtId="0" fontId="10" fillId="0" borderId="0" xfId="0" applyFont="1" applyAlignment="1">
      <alignment vertical="center"/>
    </xf>
    <xf numFmtId="164" fontId="0" fillId="0" borderId="13" xfId="0" applyNumberFormat="1" applyBorder="1" applyAlignment="1" applyProtection="1">
      <alignment horizontal="left"/>
      <protection locked="0"/>
    </xf>
    <xf numFmtId="3" fontId="2" fillId="9" borderId="0" xfId="0" applyNumberFormat="1" applyFont="1" applyFill="1" applyProtection="1">
      <protection hidden="1"/>
    </xf>
    <xf numFmtId="0" fontId="0" fillId="12" borderId="0" xfId="0" applyFill="1" applyProtection="1">
      <protection locked="0"/>
    </xf>
    <xf numFmtId="0" fontId="0" fillId="0" borderId="0" xfId="0" applyAlignment="1">
      <alignment horizontal="center"/>
    </xf>
    <xf numFmtId="3" fontId="0" fillId="0" borderId="18" xfId="0" applyNumberFormat="1" applyBorder="1" applyAlignment="1" applyProtection="1">
      <alignment horizontal="center"/>
      <protection hidden="1"/>
    </xf>
    <xf numFmtId="3" fontId="0" fillId="0" borderId="18" xfId="0" applyNumberFormat="1" applyBorder="1"/>
    <xf numFmtId="3" fontId="7" fillId="0" borderId="0" xfId="0" applyNumberFormat="1" applyFont="1" applyAlignment="1">
      <alignment horizontal="center"/>
    </xf>
    <xf numFmtId="3" fontId="2" fillId="0" borderId="32" xfId="0" applyNumberFormat="1" applyFont="1" applyBorder="1" applyAlignment="1" applyProtection="1">
      <alignment horizontal="center"/>
      <protection hidden="1"/>
    </xf>
    <xf numFmtId="3" fontId="0" fillId="3" borderId="12" xfId="0" applyNumberFormat="1" applyFill="1" applyBorder="1" applyAlignment="1" applyProtection="1">
      <alignment horizontal="center"/>
      <protection hidden="1"/>
    </xf>
    <xf numFmtId="3" fontId="0" fillId="3" borderId="12" xfId="0" quotePrefix="1" applyNumberFormat="1" applyFill="1" applyBorder="1" applyAlignment="1" applyProtection="1">
      <alignment horizontal="center"/>
      <protection hidden="1"/>
    </xf>
    <xf numFmtId="3" fontId="0" fillId="7" borderId="12" xfId="0" applyNumberFormat="1" applyFill="1" applyBorder="1" applyAlignment="1" applyProtection="1">
      <alignment horizontal="center"/>
      <protection hidden="1"/>
    </xf>
    <xf numFmtId="10" fontId="0" fillId="5" borderId="0" xfId="0" applyNumberFormat="1" applyFill="1"/>
    <xf numFmtId="10" fontId="0" fillId="0" borderId="0" xfId="0" applyNumberFormat="1"/>
    <xf numFmtId="10" fontId="2" fillId="9" borderId="0" xfId="0" applyNumberFormat="1" applyFont="1" applyFill="1"/>
    <xf numFmtId="10" fontId="0" fillId="3" borderId="13" xfId="0" applyNumberFormat="1" applyFill="1" applyBorder="1"/>
    <xf numFmtId="10" fontId="2" fillId="9" borderId="0" xfId="0" applyNumberFormat="1" applyFont="1" applyFill="1" applyProtection="1">
      <protection hidden="1"/>
    </xf>
    <xf numFmtId="165" fontId="0" fillId="0" borderId="12" xfId="3" applyNumberFormat="1" applyFont="1" applyBorder="1" applyProtection="1">
      <protection locked="0"/>
    </xf>
    <xf numFmtId="49" fontId="0" fillId="0" borderId="12" xfId="0" applyNumberFormat="1" applyBorder="1" applyProtection="1">
      <protection locked="0"/>
    </xf>
    <xf numFmtId="0" fontId="12" fillId="5" borderId="12" xfId="0" applyFont="1" applyFill="1" applyBorder="1" applyAlignment="1">
      <alignment horizontal="center" wrapText="1"/>
    </xf>
    <xf numFmtId="0" fontId="7" fillId="5" borderId="12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 wrapText="1"/>
    </xf>
    <xf numFmtId="0" fontId="2" fillId="0" borderId="13" xfId="0" applyFont="1" applyBorder="1" applyProtection="1">
      <protection locked="0"/>
    </xf>
    <xf numFmtId="0" fontId="2" fillId="0" borderId="0" xfId="0" applyFont="1" applyProtection="1">
      <protection locked="0"/>
    </xf>
    <xf numFmtId="3" fontId="0" fillId="7" borderId="18" xfId="0" applyNumberFormat="1" applyFill="1" applyBorder="1" applyAlignment="1" applyProtection="1">
      <alignment horizontal="center"/>
      <protection hidden="1"/>
    </xf>
    <xf numFmtId="0" fontId="0" fillId="5" borderId="11" xfId="0" applyFill="1" applyBorder="1"/>
    <xf numFmtId="10" fontId="0" fillId="0" borderId="35" xfId="0" applyNumberFormat="1" applyBorder="1" applyProtection="1">
      <protection locked="0"/>
    </xf>
    <xf numFmtId="3" fontId="0" fillId="3" borderId="18" xfId="0" quotePrefix="1" applyNumberFormat="1" applyFill="1" applyBorder="1" applyAlignment="1" applyProtection="1">
      <alignment horizontal="center"/>
      <protection hidden="1"/>
    </xf>
    <xf numFmtId="3" fontId="0" fillId="3" borderId="18" xfId="0" applyNumberFormat="1" applyFill="1" applyBorder="1" applyAlignment="1" applyProtection="1">
      <alignment horizontal="center"/>
      <protection hidden="1"/>
    </xf>
    <xf numFmtId="3" fontId="0" fillId="3" borderId="12" xfId="0" applyNumberFormat="1" applyFill="1" applyBorder="1" applyAlignment="1">
      <alignment horizontal="center"/>
    </xf>
    <xf numFmtId="3" fontId="0" fillId="3" borderId="1" xfId="0" applyNumberFormat="1" applyFill="1" applyBorder="1"/>
    <xf numFmtId="0" fontId="0" fillId="0" borderId="0" xfId="0" applyAlignment="1" applyProtection="1">
      <alignment horizontal="center"/>
      <protection locked="0"/>
    </xf>
    <xf numFmtId="3" fontId="0" fillId="12" borderId="0" xfId="0" applyNumberFormat="1" applyFill="1" applyAlignment="1" applyProtection="1">
      <alignment horizontal="center"/>
      <protection locked="0"/>
    </xf>
    <xf numFmtId="0" fontId="2" fillId="13" borderId="0" xfId="0" applyFont="1" applyFill="1" applyAlignment="1">
      <alignment horizontal="center"/>
    </xf>
    <xf numFmtId="0" fontId="2" fillId="0" borderId="0" xfId="0" applyFont="1"/>
    <xf numFmtId="10" fontId="0" fillId="0" borderId="36" xfId="0" applyNumberFormat="1" applyBorder="1" applyProtection="1">
      <protection locked="0"/>
    </xf>
    <xf numFmtId="0" fontId="0" fillId="0" borderId="12" xfId="0" applyBorder="1" applyProtection="1">
      <protection hidden="1"/>
    </xf>
    <xf numFmtId="0" fontId="7" fillId="5" borderId="18" xfId="0" applyFont="1" applyFill="1" applyBorder="1" applyAlignment="1">
      <alignment horizontal="center" wrapText="1"/>
    </xf>
    <xf numFmtId="10" fontId="0" fillId="0" borderId="18" xfId="0" applyNumberFormat="1" applyBorder="1" applyProtection="1">
      <protection locked="0"/>
    </xf>
    <xf numFmtId="0" fontId="12" fillId="5" borderId="14" xfId="0" applyFont="1" applyFill="1" applyBorder="1" applyAlignment="1">
      <alignment horizontal="center" wrapText="1"/>
    </xf>
    <xf numFmtId="49" fontId="0" fillId="0" borderId="14" xfId="0" applyNumberFormat="1" applyBorder="1" applyProtection="1">
      <protection locked="0"/>
    </xf>
    <xf numFmtId="0" fontId="0" fillId="0" borderId="26" xfId="0" applyBorder="1" applyAlignment="1">
      <alignment horizontal="left"/>
    </xf>
    <xf numFmtId="0" fontId="0" fillId="0" borderId="38" xfId="0" applyBorder="1"/>
    <xf numFmtId="0" fontId="0" fillId="3" borderId="37" xfId="0" applyFill="1" applyBorder="1"/>
    <xf numFmtId="0" fontId="0" fillId="2" borderId="21" xfId="0" applyFill="1" applyBorder="1" applyProtection="1">
      <protection hidden="1"/>
    </xf>
    <xf numFmtId="0" fontId="0" fillId="0" borderId="26" xfId="0" applyBorder="1"/>
    <xf numFmtId="0" fontId="0" fillId="5" borderId="12" xfId="0" applyFill="1" applyBorder="1"/>
    <xf numFmtId="0" fontId="0" fillId="7" borderId="26" xfId="0" applyFill="1" applyBorder="1"/>
    <xf numFmtId="0" fontId="0" fillId="5" borderId="26" xfId="0" applyFill="1" applyBorder="1"/>
    <xf numFmtId="0" fontId="2" fillId="9" borderId="26" xfId="0" applyFont="1" applyFill="1" applyBorder="1"/>
    <xf numFmtId="0" fontId="0" fillId="3" borderId="12" xfId="0" applyFill="1" applyBorder="1"/>
    <xf numFmtId="0" fontId="2" fillId="9" borderId="26" xfId="0" applyFont="1" applyFill="1" applyBorder="1" applyProtection="1">
      <protection hidden="1"/>
    </xf>
    <xf numFmtId="0" fontId="0" fillId="0" borderId="26" xfId="0" applyBorder="1" applyProtection="1">
      <protection locked="0"/>
    </xf>
    <xf numFmtId="0" fontId="0" fillId="0" borderId="12" xfId="0" applyBorder="1" applyAlignment="1">
      <alignment horizontal="left"/>
    </xf>
    <xf numFmtId="0" fontId="2" fillId="0" borderId="22" xfId="0" applyFont="1" applyBorder="1" applyProtection="1">
      <protection hidden="1"/>
    </xf>
    <xf numFmtId="0" fontId="0" fillId="8" borderId="39" xfId="0" applyFill="1" applyBorder="1" applyProtection="1">
      <protection hidden="1"/>
    </xf>
    <xf numFmtId="0" fontId="5" fillId="0" borderId="14" xfId="0" applyFont="1" applyBorder="1"/>
    <xf numFmtId="0" fontId="5" fillId="0" borderId="13" xfId="0" applyFont="1" applyBorder="1"/>
    <xf numFmtId="0" fontId="5" fillId="0" borderId="12" xfId="0" applyFont="1" applyBorder="1"/>
    <xf numFmtId="0" fontId="0" fillId="3" borderId="19" xfId="0" applyFill="1" applyBorder="1"/>
    <xf numFmtId="0" fontId="0" fillId="0" borderId="1" xfId="0" applyBorder="1" applyAlignment="1">
      <alignment horizontal="left"/>
    </xf>
    <xf numFmtId="0" fontId="0" fillId="0" borderId="14" xfId="0" applyBorder="1"/>
    <xf numFmtId="0" fontId="0" fillId="0" borderId="11" xfId="0" applyBorder="1"/>
    <xf numFmtId="0" fontId="0" fillId="0" borderId="30" xfId="0" applyBorder="1"/>
    <xf numFmtId="49" fontId="0" fillId="0" borderId="19" xfId="0" applyNumberFormat="1" applyBorder="1" applyAlignment="1" applyProtection="1">
      <alignment horizontal="left"/>
      <protection locked="0"/>
    </xf>
    <xf numFmtId="164" fontId="0" fillId="0" borderId="14" xfId="0" applyNumberFormat="1" applyBorder="1" applyAlignment="1" applyProtection="1">
      <alignment horizontal="left"/>
      <protection locked="0"/>
    </xf>
    <xf numFmtId="0" fontId="0" fillId="0" borderId="20" xfId="0" applyBorder="1" applyAlignment="1" applyProtection="1">
      <alignment horizontal="left"/>
      <protection locked="0"/>
    </xf>
    <xf numFmtId="0" fontId="0" fillId="0" borderId="40" xfId="0" applyBorder="1" applyAlignment="1" applyProtection="1">
      <alignment horizontal="left"/>
      <protection locked="0"/>
    </xf>
    <xf numFmtId="0" fontId="13" fillId="0" borderId="0" xfId="0" applyFont="1"/>
    <xf numFmtId="0" fontId="2" fillId="13" borderId="0" xfId="0" applyFont="1" applyFill="1" applyAlignment="1" applyProtection="1">
      <alignment horizontal="center"/>
      <protection locked="0"/>
    </xf>
    <xf numFmtId="0" fontId="8" fillId="13" borderId="0" xfId="0" applyFont="1" applyFill="1" applyAlignment="1" applyProtection="1">
      <alignment horizontal="center"/>
      <protection locked="0"/>
    </xf>
    <xf numFmtId="166" fontId="8" fillId="13" borderId="0" xfId="0" applyNumberFormat="1" applyFont="1" applyFill="1" applyAlignment="1" applyProtection="1">
      <alignment horizontal="center"/>
      <protection locked="0"/>
    </xf>
    <xf numFmtId="165" fontId="0" fillId="13" borderId="0" xfId="3" applyNumberFormat="1" applyFont="1" applyFill="1" applyAlignment="1" applyProtection="1">
      <alignment horizontal="left"/>
      <protection locked="0"/>
    </xf>
    <xf numFmtId="0" fontId="6" fillId="0" borderId="28" xfId="0" applyFont="1" applyBorder="1" applyProtection="1">
      <protection locked="0"/>
    </xf>
    <xf numFmtId="0" fontId="0" fillId="0" borderId="28" xfId="0" applyBorder="1" applyProtection="1">
      <protection locked="0"/>
    </xf>
    <xf numFmtId="0" fontId="0" fillId="0" borderId="29" xfId="0" applyBorder="1" applyProtection="1">
      <protection locked="0"/>
    </xf>
    <xf numFmtId="0" fontId="2" fillId="14" borderId="0" xfId="0" applyFont="1" applyFill="1" applyProtection="1">
      <protection locked="0"/>
    </xf>
    <xf numFmtId="0" fontId="0" fillId="12" borderId="0" xfId="0" applyFill="1" applyAlignment="1" applyProtection="1">
      <alignment horizontal="left"/>
      <protection locked="0"/>
    </xf>
    <xf numFmtId="0" fontId="0" fillId="0" borderId="22" xfId="0" applyBorder="1"/>
    <xf numFmtId="0" fontId="0" fillId="15" borderId="0" xfId="0" applyFill="1"/>
    <xf numFmtId="0" fontId="0" fillId="15" borderId="13" xfId="0" applyFill="1" applyBorder="1"/>
    <xf numFmtId="0" fontId="2" fillId="3" borderId="13" xfId="0" applyFont="1" applyFill="1" applyBorder="1"/>
    <xf numFmtId="0" fontId="2" fillId="15" borderId="0" xfId="0" applyFont="1" applyFill="1" applyProtection="1">
      <protection hidden="1"/>
    </xf>
    <xf numFmtId="3" fontId="2" fillId="15" borderId="0" xfId="0" applyNumberFormat="1" applyFont="1" applyFill="1" applyAlignment="1" applyProtection="1">
      <alignment horizontal="center"/>
      <protection hidden="1"/>
    </xf>
    <xf numFmtId="0" fontId="2" fillId="9" borderId="12" xfId="0" applyFont="1" applyFill="1" applyBorder="1" applyProtection="1">
      <protection hidden="1"/>
    </xf>
    <xf numFmtId="3" fontId="2" fillId="9" borderId="12" xfId="0" applyNumberFormat="1" applyFont="1" applyFill="1" applyBorder="1" applyAlignment="1" applyProtection="1">
      <alignment horizontal="center"/>
      <protection hidden="1"/>
    </xf>
    <xf numFmtId="3" fontId="0" fillId="15" borderId="12" xfId="0" applyNumberFormat="1" applyFill="1" applyBorder="1" applyAlignment="1">
      <alignment horizontal="center"/>
    </xf>
    <xf numFmtId="0" fontId="0" fillId="15" borderId="12" xfId="0" applyFill="1" applyBorder="1"/>
    <xf numFmtId="0" fontId="2" fillId="10" borderId="12" xfId="0" applyFont="1" applyFill="1" applyBorder="1" applyProtection="1">
      <protection hidden="1"/>
    </xf>
    <xf numFmtId="3" fontId="2" fillId="10" borderId="12" xfId="0" applyNumberFormat="1" applyFont="1" applyFill="1" applyBorder="1" applyAlignment="1" applyProtection="1">
      <alignment horizontal="center"/>
      <protection hidden="1"/>
    </xf>
    <xf numFmtId="0" fontId="14" fillId="10" borderId="12" xfId="0" applyFont="1" applyFill="1" applyBorder="1"/>
    <xf numFmtId="0" fontId="15" fillId="10" borderId="12" xfId="0" applyFont="1" applyFill="1" applyBorder="1"/>
    <xf numFmtId="3" fontId="14" fillId="10" borderId="12" xfId="0" applyNumberFormat="1" applyFont="1" applyFill="1" applyBorder="1" applyAlignment="1">
      <alignment horizontal="center"/>
    </xf>
    <xf numFmtId="0" fontId="7" fillId="9" borderId="12" xfId="0" applyFont="1" applyFill="1" applyBorder="1"/>
    <xf numFmtId="0" fontId="8" fillId="9" borderId="12" xfId="0" applyFont="1" applyFill="1" applyBorder="1"/>
    <xf numFmtId="3" fontId="7" fillId="9" borderId="12" xfId="0" applyNumberFormat="1" applyFont="1" applyFill="1" applyBorder="1" applyAlignment="1">
      <alignment horizontal="center"/>
    </xf>
    <xf numFmtId="0" fontId="2" fillId="0" borderId="12" xfId="0" applyFont="1" applyBorder="1" applyProtection="1">
      <protection hidden="1"/>
    </xf>
    <xf numFmtId="0" fontId="2" fillId="0" borderId="12" xfId="0" applyFont="1" applyBorder="1" applyAlignment="1" applyProtection="1">
      <alignment horizontal="right"/>
      <protection hidden="1"/>
    </xf>
    <xf numFmtId="3" fontId="2" fillId="0" borderId="12" xfId="0" applyNumberFormat="1" applyFont="1" applyBorder="1" applyAlignment="1" applyProtection="1">
      <alignment horizontal="center"/>
      <protection hidden="1"/>
    </xf>
    <xf numFmtId="166" fontId="0" fillId="11" borderId="10" xfId="0" applyNumberFormat="1" applyFill="1" applyBorder="1" applyProtection="1">
      <protection locked="0"/>
    </xf>
    <xf numFmtId="166" fontId="2" fillId="14" borderId="27" xfId="4" applyNumberFormat="1" applyFont="1" applyFill="1" applyBorder="1" applyProtection="1">
      <protection locked="0"/>
    </xf>
    <xf numFmtId="0" fontId="2" fillId="11" borderId="41" xfId="0" applyFont="1" applyFill="1" applyBorder="1" applyProtection="1">
      <protection locked="0"/>
    </xf>
    <xf numFmtId="0" fontId="2" fillId="11" borderId="37" xfId="0" applyFont="1" applyFill="1" applyBorder="1" applyProtection="1">
      <protection locked="0"/>
    </xf>
    <xf numFmtId="3" fontId="2" fillId="11" borderId="42" xfId="0" applyNumberFormat="1" applyFont="1" applyFill="1" applyBorder="1" applyProtection="1">
      <protection locked="0"/>
    </xf>
    <xf numFmtId="0" fontId="2" fillId="11" borderId="43" xfId="0" applyFont="1" applyFill="1" applyBorder="1" applyProtection="1">
      <protection locked="0"/>
    </xf>
    <xf numFmtId="0" fontId="2" fillId="11" borderId="12" xfId="0" applyFont="1" applyFill="1" applyBorder="1" applyProtection="1">
      <protection locked="0"/>
    </xf>
    <xf numFmtId="3" fontId="2" fillId="11" borderId="44" xfId="0" applyNumberFormat="1" applyFont="1" applyFill="1" applyBorder="1" applyProtection="1">
      <protection locked="0"/>
    </xf>
    <xf numFmtId="0" fontId="2" fillId="11" borderId="44" xfId="0" applyFont="1" applyFill="1" applyBorder="1" applyProtection="1">
      <protection locked="0"/>
    </xf>
    <xf numFmtId="9" fontId="2" fillId="11" borderId="44" xfId="0" applyNumberFormat="1" applyFont="1" applyFill="1" applyBorder="1" applyProtection="1">
      <protection locked="0"/>
    </xf>
    <xf numFmtId="0" fontId="2" fillId="11" borderId="45" xfId="0" applyFont="1" applyFill="1" applyBorder="1" applyProtection="1">
      <protection locked="0"/>
    </xf>
    <xf numFmtId="0" fontId="2" fillId="11" borderId="39" xfId="0" applyFont="1" applyFill="1" applyBorder="1" applyProtection="1">
      <protection locked="0"/>
    </xf>
    <xf numFmtId="9" fontId="2" fillId="11" borderId="46" xfId="0" applyNumberFormat="1" applyFont="1" applyFill="1" applyBorder="1" applyProtection="1">
      <protection locked="0"/>
    </xf>
    <xf numFmtId="0" fontId="16" fillId="11" borderId="43" xfId="5" applyFill="1" applyBorder="1" applyProtection="1">
      <protection locked="0"/>
    </xf>
    <xf numFmtId="0" fontId="0" fillId="16" borderId="14" xfId="0" applyFill="1" applyBorder="1" applyAlignment="1">
      <alignment horizontal="left"/>
    </xf>
    <xf numFmtId="0" fontId="0" fillId="16" borderId="13" xfId="0" applyFill="1" applyBorder="1" applyAlignment="1">
      <alignment horizontal="left"/>
    </xf>
    <xf numFmtId="0" fontId="0" fillId="16" borderId="18" xfId="0" applyFill="1" applyBorder="1" applyAlignment="1">
      <alignment horizontal="left"/>
    </xf>
    <xf numFmtId="0" fontId="0" fillId="16" borderId="1" xfId="0" applyFill="1" applyBorder="1" applyAlignment="1">
      <alignment horizontal="left"/>
    </xf>
    <xf numFmtId="0" fontId="17" fillId="15" borderId="0" xfId="0" applyFont="1" applyFill="1" applyProtection="1">
      <protection locked="0"/>
    </xf>
    <xf numFmtId="3" fontId="0" fillId="11" borderId="12" xfId="0" applyNumberFormat="1" applyFill="1" applyBorder="1" applyAlignment="1" applyProtection="1">
      <alignment horizontal="center"/>
      <protection hidden="1"/>
    </xf>
    <xf numFmtId="0" fontId="2" fillId="0" borderId="13" xfId="0" applyFont="1" applyBorder="1"/>
    <xf numFmtId="10" fontId="0" fillId="11" borderId="10" xfId="0" applyNumberFormat="1" applyFill="1" applyBorder="1" applyProtection="1">
      <protection locked="0"/>
    </xf>
    <xf numFmtId="0" fontId="2" fillId="0" borderId="4" xfId="0" applyFont="1" applyBorder="1"/>
    <xf numFmtId="0" fontId="18" fillId="0" borderId="0" xfId="0" applyFont="1" applyProtection="1">
      <protection locked="0"/>
    </xf>
    <xf numFmtId="0" fontId="0" fillId="3" borderId="19" xfId="0" applyFill="1" applyBorder="1"/>
    <xf numFmtId="0" fontId="0" fillId="3" borderId="10" xfId="0" applyFill="1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4" fillId="6" borderId="15" xfId="0" applyFont="1" applyFill="1" applyBorder="1" applyAlignment="1">
      <alignment horizontal="center" textRotation="90" wrapText="1"/>
    </xf>
    <xf numFmtId="0" fontId="4" fillId="6" borderId="16" xfId="0" applyFont="1" applyFill="1" applyBorder="1" applyAlignment="1">
      <alignment horizontal="center" textRotation="90" wrapText="1"/>
    </xf>
    <xf numFmtId="0" fontId="4" fillId="6" borderId="20" xfId="0" applyFont="1" applyFill="1" applyBorder="1" applyAlignment="1">
      <alignment horizontal="center" textRotation="90" wrapText="1"/>
    </xf>
    <xf numFmtId="0" fontId="3" fillId="6" borderId="22" xfId="0" applyFont="1" applyFill="1" applyBorder="1" applyAlignment="1">
      <alignment horizontal="center" textRotation="90" wrapText="1"/>
    </xf>
    <xf numFmtId="0" fontId="3" fillId="6" borderId="26" xfId="0" applyFont="1" applyFill="1" applyBorder="1" applyAlignment="1">
      <alignment horizontal="center" textRotation="90" wrapText="1"/>
    </xf>
    <xf numFmtId="0" fontId="3" fillId="6" borderId="21" xfId="0" applyFont="1" applyFill="1" applyBorder="1" applyAlignment="1">
      <alignment horizontal="center" textRotation="90" wrapText="1"/>
    </xf>
    <xf numFmtId="0" fontId="5" fillId="0" borderId="14" xfId="0" applyFont="1" applyBorder="1"/>
    <xf numFmtId="0" fontId="5" fillId="0" borderId="13" xfId="0" applyFont="1" applyBorder="1"/>
    <xf numFmtId="0" fontId="5" fillId="0" borderId="18" xfId="0" applyFont="1" applyBorder="1"/>
    <xf numFmtId="0" fontId="0" fillId="0" borderId="12" xfId="0" applyBorder="1"/>
    <xf numFmtId="0" fontId="0" fillId="0" borderId="12" xfId="0" applyBorder="1" applyAlignment="1">
      <alignment wrapText="1"/>
    </xf>
    <xf numFmtId="0" fontId="0" fillId="0" borderId="12" xfId="0" applyBorder="1" applyProtection="1">
      <protection locked="0"/>
    </xf>
    <xf numFmtId="0" fontId="0" fillId="0" borderId="14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8" xfId="0" applyBorder="1" applyAlignment="1">
      <alignment horizontal="left"/>
    </xf>
    <xf numFmtId="3" fontId="0" fillId="0" borderId="14" xfId="0" applyNumberFormat="1" applyBorder="1" applyAlignment="1" applyProtection="1">
      <alignment horizontal="left"/>
      <protection hidden="1"/>
    </xf>
    <xf numFmtId="3" fontId="0" fillId="0" borderId="13" xfId="0" applyNumberFormat="1" applyBorder="1" applyAlignment="1" applyProtection="1">
      <alignment horizontal="left"/>
      <protection hidden="1"/>
    </xf>
    <xf numFmtId="3" fontId="0" fillId="0" borderId="18" xfId="0" applyNumberFormat="1" applyBorder="1" applyAlignment="1" applyProtection="1">
      <alignment horizontal="left"/>
      <protection hidden="1"/>
    </xf>
    <xf numFmtId="0" fontId="4" fillId="6" borderId="30" xfId="0" applyFont="1" applyFill="1" applyBorder="1" applyAlignment="1">
      <alignment horizontal="center" textRotation="90" wrapText="1"/>
    </xf>
    <xf numFmtId="0" fontId="0" fillId="0" borderId="34" xfId="0" applyBorder="1" applyAlignment="1">
      <alignment horizontal="center" textRotation="90" wrapText="1"/>
    </xf>
    <xf numFmtId="0" fontId="5" fillId="0" borderId="14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5" fillId="0" borderId="18" xfId="0" applyFont="1" applyBorder="1" applyAlignment="1">
      <alignment wrapText="1"/>
    </xf>
    <xf numFmtId="0" fontId="0" fillId="0" borderId="18" xfId="0" applyBorder="1"/>
    <xf numFmtId="0" fontId="0" fillId="0" borderId="30" xfId="0" applyBorder="1"/>
    <xf numFmtId="0" fontId="0" fillId="0" borderId="22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17" borderId="27" xfId="0" applyFont="1" applyFill="1" applyBorder="1" applyAlignment="1" applyProtection="1">
      <alignment horizontal="left"/>
      <protection locked="0"/>
    </xf>
    <xf numFmtId="0" fontId="0" fillId="17" borderId="28" xfId="0" applyFill="1" applyBorder="1" applyProtection="1">
      <protection locked="0"/>
    </xf>
    <xf numFmtId="0" fontId="0" fillId="17" borderId="29" xfId="0" applyFill="1" applyBorder="1" applyProtection="1">
      <protection locked="0"/>
    </xf>
  </cellXfs>
  <cellStyles count="6">
    <cellStyle name="Comma" xfId="3" builtinId="3"/>
    <cellStyle name="Currency 2" xfId="2" xr:uid="{00000000-0005-0000-0000-000001000000}"/>
    <cellStyle name="Hyperlink" xfId="5" builtinId="8"/>
    <cellStyle name="Normal" xfId="0" builtinId="0"/>
    <cellStyle name="Normal 2" xfId="1" xr:uid="{00000000-0005-0000-0000-000003000000}"/>
    <cellStyle name="Percent" xfId="4" builtinId="5"/>
  </cellStyles>
  <dxfs count="0"/>
  <tableStyles count="0" defaultTableStyle="TableStyleMedium2" defaultPivotStyle="PivotStyleLight16"/>
  <colors>
    <mruColors>
      <color rgb="FFCCFFCC"/>
      <color rgb="FF99CCFF"/>
      <color rgb="FFFECAED"/>
      <color rgb="FFFFFF99"/>
      <color rgb="FFFFFFCC"/>
      <color rgb="FFFF9933"/>
      <color rgb="FF666699"/>
      <color rgb="FF55D7E9"/>
      <color rgb="FF0099CC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DC@%2041.65%2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9"/>
  <sheetViews>
    <sheetView showGridLines="0" tabSelected="1" zoomScaleNormal="100" workbookViewId="0">
      <selection activeCell="Q19" sqref="Q19"/>
    </sheetView>
  </sheetViews>
  <sheetFormatPr defaultColWidth="9.140625" defaultRowHeight="15" x14ac:dyDescent="0.25"/>
  <cols>
    <col min="1" max="1" width="5.28515625" style="1" customWidth="1"/>
    <col min="2" max="2" width="7.140625" style="1" customWidth="1"/>
    <col min="3" max="3" width="12.42578125" style="1" customWidth="1"/>
    <col min="4" max="4" width="11" style="1" customWidth="1"/>
    <col min="5" max="5" width="9.140625" style="1"/>
    <col min="6" max="6" width="10.5703125" style="1" customWidth="1"/>
    <col min="7" max="11" width="14.42578125" style="1" customWidth="1"/>
    <col min="12" max="12" width="17.85546875" style="1" bestFit="1" customWidth="1"/>
    <col min="13" max="13" width="4.42578125" style="1" customWidth="1"/>
    <col min="14" max="14" width="14.42578125" style="134" customWidth="1"/>
    <col min="15" max="15" width="9.140625" style="1"/>
    <col min="16" max="16" width="10.28515625" style="1" bestFit="1" customWidth="1"/>
    <col min="17" max="16384" width="9.140625" style="1"/>
  </cols>
  <sheetData>
    <row r="1" spans="1:20" x14ac:dyDescent="0.25">
      <c r="A1"/>
      <c r="B1" s="2"/>
      <c r="C1" s="228" t="s">
        <v>26</v>
      </c>
      <c r="D1" s="229"/>
      <c r="E1" s="29"/>
      <c r="F1" s="30"/>
      <c r="G1" s="30"/>
      <c r="H1" s="30"/>
      <c r="I1" s="3"/>
      <c r="J1" s="3" t="s">
        <v>29</v>
      </c>
      <c r="K1" s="202">
        <v>0.41649999999999998</v>
      </c>
      <c r="L1" s="224" t="s">
        <v>138</v>
      </c>
      <c r="M1"/>
    </row>
    <row r="2" spans="1:20" x14ac:dyDescent="0.25">
      <c r="A2"/>
      <c r="B2" s="2"/>
      <c r="C2" s="230" t="s">
        <v>13</v>
      </c>
      <c r="D2" s="231"/>
      <c r="E2" s="104"/>
      <c r="F2" s="31"/>
      <c r="G2" s="5"/>
      <c r="H2" s="5"/>
      <c r="I2"/>
      <c r="J2"/>
      <c r="K2"/>
      <c r="L2" s="6"/>
      <c r="M2"/>
    </row>
    <row r="3" spans="1:20" x14ac:dyDescent="0.25">
      <c r="A3"/>
      <c r="B3" s="2"/>
      <c r="C3" s="230" t="s">
        <v>14</v>
      </c>
      <c r="D3" s="231"/>
      <c r="E3" s="104"/>
      <c r="F3" s="31"/>
      <c r="G3" s="32"/>
      <c r="H3" s="32"/>
      <c r="I3" s="5"/>
      <c r="J3" s="5"/>
      <c r="K3" s="5"/>
      <c r="L3" s="7"/>
      <c r="M3" s="5"/>
    </row>
    <row r="4" spans="1:20" ht="15.75" thickBot="1" x14ac:dyDescent="0.3">
      <c r="A4"/>
      <c r="B4" s="2"/>
      <c r="C4" s="230" t="s">
        <v>11</v>
      </c>
      <c r="D4" s="231"/>
      <c r="E4" s="33"/>
      <c r="F4" s="33"/>
      <c r="G4" s="33"/>
      <c r="H4" s="33"/>
      <c r="I4" s="5"/>
      <c r="J4" s="5"/>
      <c r="K4" s="5"/>
      <c r="L4" s="7"/>
      <c r="M4" s="5"/>
    </row>
    <row r="5" spans="1:20" ht="15.75" thickBot="1" x14ac:dyDescent="0.3">
      <c r="A5"/>
      <c r="B5" s="2"/>
      <c r="C5" s="232" t="s">
        <v>12</v>
      </c>
      <c r="D5" s="233"/>
      <c r="E5" s="34"/>
      <c r="F5" s="34"/>
      <c r="G5" s="34"/>
      <c r="H5" s="34"/>
      <c r="I5" s="8"/>
      <c r="J5" s="8"/>
      <c r="K5" s="8"/>
      <c r="L5" s="9"/>
      <c r="M5" s="5"/>
      <c r="N5" s="262" t="s">
        <v>140</v>
      </c>
      <c r="O5" s="263"/>
      <c r="P5" s="264"/>
    </row>
    <row r="6" spans="1:20" ht="6.75" customHeight="1" thickBot="1" x14ac:dyDescent="0.3">
      <c r="A6"/>
      <c r="B6" s="2"/>
      <c r="C6" s="2"/>
      <c r="D6" s="2"/>
      <c r="E6" s="5"/>
      <c r="F6" s="5"/>
      <c r="G6" s="5"/>
      <c r="H6" s="5"/>
      <c r="I6" s="5"/>
      <c r="J6" s="5"/>
      <c r="K6" s="5"/>
      <c r="L6" s="5"/>
      <c r="M6" s="5"/>
    </row>
    <row r="7" spans="1:20" ht="15.75" thickBot="1" x14ac:dyDescent="0.3">
      <c r="A7" s="85"/>
      <c r="B7" s="86"/>
      <c r="C7" s="86"/>
      <c r="D7" s="86"/>
      <c r="E7" s="86"/>
      <c r="F7" s="86"/>
      <c r="G7" s="87" t="s">
        <v>0</v>
      </c>
      <c r="H7" s="87" t="s">
        <v>1</v>
      </c>
      <c r="I7" s="87" t="s">
        <v>2</v>
      </c>
      <c r="J7" s="87" t="s">
        <v>3</v>
      </c>
      <c r="K7" s="87" t="s">
        <v>4</v>
      </c>
      <c r="L7" s="88" t="s">
        <v>16</v>
      </c>
      <c r="M7" s="107"/>
      <c r="N7" s="180" t="s">
        <v>60</v>
      </c>
      <c r="O7" s="106"/>
      <c r="P7" s="106"/>
      <c r="Q7" s="106"/>
      <c r="R7" s="106"/>
      <c r="S7" s="106"/>
      <c r="T7" s="106"/>
    </row>
    <row r="8" spans="1:20" x14ac:dyDescent="0.25">
      <c r="A8" s="226" t="s">
        <v>15</v>
      </c>
      <c r="B8" s="227"/>
      <c r="C8" s="227"/>
      <c r="D8" s="227"/>
      <c r="E8" s="42"/>
      <c r="F8" s="42"/>
      <c r="G8" s="42"/>
      <c r="H8" s="42"/>
      <c r="I8" s="42"/>
      <c r="J8" s="42"/>
      <c r="K8" s="42"/>
      <c r="L8" s="10"/>
      <c r="M8"/>
    </row>
    <row r="9" spans="1:20" x14ac:dyDescent="0.25">
      <c r="A9"/>
      <c r="B9" s="11" t="s">
        <v>53</v>
      </c>
      <c r="C9" s="12"/>
      <c r="D9" s="12"/>
      <c r="E9" s="12"/>
      <c r="F9" s="12"/>
      <c r="G9" s="12"/>
      <c r="H9" s="12"/>
      <c r="I9" s="12"/>
      <c r="J9" s="12"/>
      <c r="K9" s="12"/>
      <c r="L9" s="13"/>
      <c r="M9"/>
    </row>
    <row r="10" spans="1:20" x14ac:dyDescent="0.25">
      <c r="A10"/>
      <c r="B10" s="234" t="s">
        <v>79</v>
      </c>
      <c r="C10" s="35" t="s">
        <v>73</v>
      </c>
      <c r="D10" s="49"/>
      <c r="E10" s="49"/>
      <c r="F10" s="39"/>
      <c r="G10" s="51">
        <f>'PI 1'!H10+'PI 1'!H11+'PI 1'!H12+'PI 1'!H13</f>
        <v>0</v>
      </c>
      <c r="H10" s="51">
        <f>'PI 1'!I10+'PI 1'!I11+'PI 1'!I12+'PI 1'!I13</f>
        <v>0</v>
      </c>
      <c r="I10" s="51">
        <f>'PI 1'!J10+'PI 1'!J11+'PI 1'!J12+'PI 1'!J13</f>
        <v>0</v>
      </c>
      <c r="J10" s="51">
        <f>'PI 1'!K10+'PI 1'!K11+'PI 1'!K12+'PI 1'!K13</f>
        <v>0</v>
      </c>
      <c r="K10" s="51">
        <f>'PI 1'!L10+'PI 1'!L11+'PI 1'!L12+'PI 1'!L13</f>
        <v>0</v>
      </c>
      <c r="L10" s="51">
        <f>SUM(G10:K10)</f>
        <v>0</v>
      </c>
      <c r="M10" s="101"/>
      <c r="N10" s="135">
        <f>'PI 1'!M10+'PI 1'!M11+'PI 1'!M12+'PI 1'!M13</f>
        <v>0</v>
      </c>
      <c r="O10" s="125" t="s">
        <v>85</v>
      </c>
    </row>
    <row r="11" spans="1:20" x14ac:dyDescent="0.25">
      <c r="A11"/>
      <c r="B11" s="235"/>
      <c r="C11" s="35" t="s">
        <v>63</v>
      </c>
      <c r="D11" s="83"/>
      <c r="E11" s="83"/>
      <c r="F11" s="84"/>
      <c r="G11" s="51">
        <f>'PI 2'!H10+'PI 2'!H11+'PI 2'!H12+'PI 2'!H13</f>
        <v>0</v>
      </c>
      <c r="H11" s="51">
        <f>'PI 2'!I10+'PI 2'!I11+'PI 2'!I12+'PI 2'!I13</f>
        <v>0</v>
      </c>
      <c r="I11" s="51">
        <f>'PI 2'!J10+'PI 2'!J11+'PI 2'!J12+'PI 2'!J13</f>
        <v>0</v>
      </c>
      <c r="J11" s="51">
        <f>'PI 2'!K10+'PI 2'!K11+'PI 2'!K12+'PI 2'!K13</f>
        <v>0</v>
      </c>
      <c r="K11" s="51">
        <f>'PI 2'!L10+'PI 2'!L11+'PI 2'!L12+'PI 2'!L13</f>
        <v>0</v>
      </c>
      <c r="L11" s="51">
        <f>SUM(G11:K11)</f>
        <v>0</v>
      </c>
      <c r="M11" s="101"/>
      <c r="N11" s="135">
        <f>'PI 2'!M10+'PI 2'!M11+'PI 2'!M12+'PI 2'!M13</f>
        <v>0</v>
      </c>
      <c r="O11" s="126" t="s">
        <v>86</v>
      </c>
    </row>
    <row r="12" spans="1:20" x14ac:dyDescent="0.25">
      <c r="A12"/>
      <c r="B12" s="235"/>
      <c r="C12" s="35" t="s">
        <v>64</v>
      </c>
      <c r="D12" s="83"/>
      <c r="E12" s="83"/>
      <c r="F12" s="84"/>
      <c r="G12" s="51">
        <f>'PI 3'!H10+'PI 3'!H11+'PI 3'!H12+'PI 3'!H13</f>
        <v>0</v>
      </c>
      <c r="H12" s="51">
        <f>'PI 3'!I10+'PI 3'!I11+'PI 3'!I12+'PI 3'!I13</f>
        <v>0</v>
      </c>
      <c r="I12" s="51">
        <f>'PI 3'!J10+'PI 3'!J11+'PI 3'!J12+'PI 3'!J13</f>
        <v>0</v>
      </c>
      <c r="J12" s="51">
        <f>'PI 3'!K10+'PI 3'!K11+'PI 3'!K12+'PI 3'!K13</f>
        <v>0</v>
      </c>
      <c r="K12" s="51">
        <f>'PI 3'!L10+'PI 3'!L11+'PI 3'!L12+'PI 3'!L13</f>
        <v>0</v>
      </c>
      <c r="L12" s="51">
        <f>SUM(G12:K12)</f>
        <v>0</v>
      </c>
      <c r="M12" s="101"/>
      <c r="N12" s="135">
        <f>'PI 3'!M10+'PI 3'!M11+'PI 3'!M12+'PI 3'!M13</f>
        <v>0</v>
      </c>
      <c r="O12" s="126" t="s">
        <v>87</v>
      </c>
    </row>
    <row r="13" spans="1:20" x14ac:dyDescent="0.25">
      <c r="A13"/>
      <c r="B13" s="235"/>
      <c r="C13" s="35" t="s">
        <v>65</v>
      </c>
      <c r="D13" s="83"/>
      <c r="E13" s="83"/>
      <c r="F13" s="84"/>
      <c r="G13" s="51">
        <f>'PI 4'!H10+'PI 4'!H11+'PI 4'!H12+'PI 4'!H13</f>
        <v>0</v>
      </c>
      <c r="H13" s="51">
        <f>'PI 4'!I10+'PI 4'!I11+'PI 4'!I12+'PI 4'!I13</f>
        <v>0</v>
      </c>
      <c r="I13" s="51">
        <f>'PI 4'!J10+'PI 4'!J11+'PI 4'!J12+'PI 4'!J13</f>
        <v>0</v>
      </c>
      <c r="J13" s="51">
        <f>'PI 4'!K10+'PI 4'!K11+'PI 4'!K12+'PI 4'!K13</f>
        <v>0</v>
      </c>
      <c r="K13" s="51">
        <f>'PI 4'!L10+'PI 4'!L11+'PI 4'!L12+'PI 4'!L13</f>
        <v>0</v>
      </c>
      <c r="L13" s="51">
        <f t="shared" ref="L13:L19" si="0">SUM(G13:K13)</f>
        <v>0</v>
      </c>
      <c r="M13" s="101"/>
      <c r="N13" s="135">
        <f>'PI 4'!M10+'PI 4'!M11+'PI 4'!M12+'PI 4'!M13</f>
        <v>0</v>
      </c>
      <c r="O13" s="126" t="s">
        <v>130</v>
      </c>
    </row>
    <row r="14" spans="1:20" x14ac:dyDescent="0.25">
      <c r="A14"/>
      <c r="B14" s="235"/>
      <c r="C14" s="35" t="s">
        <v>66</v>
      </c>
      <c r="D14" s="83"/>
      <c r="E14" s="83"/>
      <c r="F14" s="84"/>
      <c r="G14" s="51">
        <f>'PI 5'!H10+'PI 5'!H11+'PI 5'!H12+'PI 5'!H13</f>
        <v>0</v>
      </c>
      <c r="H14" s="51">
        <f>'PI 5'!I10+'PI 5'!I11+'PI 5'!I12+'PI 5'!I13</f>
        <v>0</v>
      </c>
      <c r="I14" s="51">
        <f>'PI 5'!J10+'PI 5'!J11+'PI 5'!J12+'PI 5'!J13</f>
        <v>0</v>
      </c>
      <c r="J14" s="51">
        <f>'PI 5'!K10+'PI 5'!K11+'PI 5'!K12+'PI 5'!K13</f>
        <v>0</v>
      </c>
      <c r="K14" s="51">
        <f>'PI 5'!L10+'PI 5'!L11+'PI 5'!L12+'PI 5'!L13</f>
        <v>0</v>
      </c>
      <c r="L14" s="51">
        <f t="shared" si="0"/>
        <v>0</v>
      </c>
      <c r="M14" s="101"/>
      <c r="N14" s="135">
        <f>'PI 5'!M10+'PI 5'!M11+'PI 5'!M12+'PI 5'!M13</f>
        <v>0</v>
      </c>
    </row>
    <row r="15" spans="1:20" x14ac:dyDescent="0.25">
      <c r="A15"/>
      <c r="B15" s="235"/>
      <c r="C15" s="35" t="s">
        <v>67</v>
      </c>
      <c r="D15" s="83"/>
      <c r="E15" s="83"/>
      <c r="F15" s="84"/>
      <c r="G15" s="51">
        <f>'PI 6'!H10+'PI 6'!H11+'PI 6'!H12+'PI 6'!H13</f>
        <v>0</v>
      </c>
      <c r="H15" s="51">
        <f>'PI 6'!I10+'PI 6'!I11+'PI 6'!I12+'PI 6'!I13</f>
        <v>0</v>
      </c>
      <c r="I15" s="51">
        <f>'PI 6'!J10+'PI 6'!J11+'PI 6'!J12+'PI 6'!J13</f>
        <v>0</v>
      </c>
      <c r="J15" s="51">
        <f>'PI 6'!K10+'PI 6'!K11+'PI 6'!K12+'PI 6'!K13</f>
        <v>0</v>
      </c>
      <c r="K15" s="51">
        <f>'PI 6'!L10+'PI 6'!L11+'PI 6'!L12+'PI 6'!L13</f>
        <v>0</v>
      </c>
      <c r="L15" s="51">
        <f t="shared" si="0"/>
        <v>0</v>
      </c>
      <c r="M15" s="101"/>
      <c r="N15" s="135">
        <f>'PI 6'!M10+'PI 6'!M11+'PI 6'!M12+'PI 6'!M13</f>
        <v>0</v>
      </c>
      <c r="O15" s="38" t="s">
        <v>100</v>
      </c>
      <c r="P15" s="126"/>
      <c r="Q15" s="126"/>
      <c r="R15" s="126"/>
      <c r="S15" s="126"/>
      <c r="T15" s="126"/>
    </row>
    <row r="16" spans="1:20" x14ac:dyDescent="0.25">
      <c r="A16"/>
      <c r="B16" s="235"/>
      <c r="C16" s="35" t="s">
        <v>68</v>
      </c>
      <c r="D16" s="83"/>
      <c r="E16" s="83"/>
      <c r="F16" s="84"/>
      <c r="G16" s="51">
        <f>'PI 7'!H10+'PI 7'!H11+'PI 7'!H12+'PI 7'!H13</f>
        <v>0</v>
      </c>
      <c r="H16" s="51">
        <f>'PI 7'!I10+'PI 7'!I11+'PI 7'!I12+'PI 7'!I13</f>
        <v>0</v>
      </c>
      <c r="I16" s="51">
        <f>'PI 7'!J10+'PI 7'!J11+'PI 7'!J12+'PI 7'!J13</f>
        <v>0</v>
      </c>
      <c r="J16" s="51">
        <f>'PI 7'!K10+'PI 7'!K11+'PI 7'!K12+'PI 7'!K13</f>
        <v>0</v>
      </c>
      <c r="K16" s="51">
        <f>'PI 7'!L10+'PI 7'!L11+'PI 7'!L12+'PI 7'!L13</f>
        <v>0</v>
      </c>
      <c r="L16" s="51">
        <f t="shared" si="0"/>
        <v>0</v>
      </c>
      <c r="M16" s="101"/>
      <c r="N16" s="135">
        <f>'PI 2'!M15+'PI 2'!M16+'PI 2'!M17+'PI 2'!M18</f>
        <v>0</v>
      </c>
    </row>
    <row r="17" spans="1:17" x14ac:dyDescent="0.25">
      <c r="A17"/>
      <c r="B17" s="235"/>
      <c r="C17" s="35" t="s">
        <v>69</v>
      </c>
      <c r="D17" s="83"/>
      <c r="E17" s="83"/>
      <c r="F17" s="84"/>
      <c r="G17" s="51">
        <f>'PI 8'!H10+'PI 8'!H11+'PI 8'!H12+'PI 8'!H13</f>
        <v>0</v>
      </c>
      <c r="H17" s="51">
        <f>'PI 8'!I10+'PI 8'!I11+'PI 8'!I12+'PI 8'!I13</f>
        <v>0</v>
      </c>
      <c r="I17" s="51">
        <f>'PI 8'!J10+'PI 8'!J11+'PI 8'!J12+'PI 8'!J13</f>
        <v>0</v>
      </c>
      <c r="J17" s="51">
        <f>'PI 8'!K10+'PI 8'!K11+'PI 8'!K12+'PI 8'!K13</f>
        <v>0</v>
      </c>
      <c r="K17" s="51">
        <f>'PI 8'!L10+'PI 8'!L11+'PI 8'!L12+'PI 8'!L13</f>
        <v>0</v>
      </c>
      <c r="L17" s="51">
        <f t="shared" si="0"/>
        <v>0</v>
      </c>
      <c r="M17" s="101"/>
      <c r="N17" s="135">
        <f>'PI 7'!M10+'PI 7'!M11+'PI 7'!M12+'PI 7'!M13</f>
        <v>0</v>
      </c>
    </row>
    <row r="18" spans="1:17" x14ac:dyDescent="0.25">
      <c r="A18"/>
      <c r="B18" s="235"/>
      <c r="C18" s="35" t="s">
        <v>70</v>
      </c>
      <c r="D18" s="83"/>
      <c r="E18" s="83"/>
      <c r="F18" s="84"/>
      <c r="G18" s="51">
        <f>'PI 9'!H10+'PI 9'!H11+'PI 9'!H12+'PI 9'!H13</f>
        <v>0</v>
      </c>
      <c r="H18" s="51">
        <f>'PI 9'!I10+'PI 9'!I11+'PI 9'!I12+'PI 9'!I13</f>
        <v>0</v>
      </c>
      <c r="I18" s="51">
        <f>'PI 9'!J10+'PI 9'!J11+'PI 9'!J12+'PI 9'!J13</f>
        <v>0</v>
      </c>
      <c r="J18" s="51">
        <f>'PI 9'!K10+'PI 9'!K11+'PI 9'!K12+'PI 9'!K13</f>
        <v>0</v>
      </c>
      <c r="K18" s="51">
        <f>'PI 9'!L10+'PI 9'!L11+'PI 9'!L12+'PI 9'!L13</f>
        <v>0</v>
      </c>
      <c r="L18" s="51">
        <f t="shared" si="0"/>
        <v>0</v>
      </c>
      <c r="M18" s="101"/>
      <c r="N18" s="135">
        <f>'PI 2'!M17+'PI 2'!M18+'PI 2'!M19+'PI 2'!M20</f>
        <v>0</v>
      </c>
    </row>
    <row r="19" spans="1:17" x14ac:dyDescent="0.25">
      <c r="A19"/>
      <c r="B19" s="235"/>
      <c r="C19" s="35" t="s">
        <v>71</v>
      </c>
      <c r="D19" s="83"/>
      <c r="E19" s="83"/>
      <c r="F19" s="84"/>
      <c r="G19" s="51">
        <f>'PI 10'!H10+'PI 10'!H11+'PI 10'!H12+'PI 10'!H13</f>
        <v>0</v>
      </c>
      <c r="H19" s="51">
        <f>'PI 10'!I10+'PI 10'!I11+'PI 10'!I12+'PI 10'!I13</f>
        <v>0</v>
      </c>
      <c r="I19" s="51">
        <f>'PI 10'!J10+'PI 10'!J11+'PI 10'!J12+'PI 10'!J13</f>
        <v>0</v>
      </c>
      <c r="J19" s="51">
        <f>'PI 10'!K10+'PI 10'!K11+'PI 10'!K12+'PI 10'!K13</f>
        <v>0</v>
      </c>
      <c r="K19" s="51">
        <f>'PI 10'!L10+'PI 10'!L11+'PI 10'!L12+'PI 10'!L13</f>
        <v>0</v>
      </c>
      <c r="L19" s="51">
        <f t="shared" si="0"/>
        <v>0</v>
      </c>
      <c r="M19" s="101"/>
      <c r="N19" s="135">
        <f>'PI 10'!M10+'PI 10'!M11+'PI 10'!M12+'PI 10'!M13</f>
        <v>0</v>
      </c>
    </row>
    <row r="20" spans="1:17" x14ac:dyDescent="0.25">
      <c r="A20"/>
      <c r="B20" s="236"/>
      <c r="C20" s="35" t="s">
        <v>72</v>
      </c>
      <c r="D20" s="83"/>
      <c r="E20" s="83"/>
      <c r="F20" s="84"/>
      <c r="G20" s="51">
        <f>'PI 11'!H10+'PI 11'!H11+'PI 11'!H12+'PI 11'!H13</f>
        <v>0</v>
      </c>
      <c r="H20" s="51">
        <f>'PI 11'!I10+'PI 11'!I11+'PI 11'!I12+'PI 11'!I13</f>
        <v>0</v>
      </c>
      <c r="I20" s="51">
        <f>'PI 11'!J10+'PI 11'!J11+'PI 11'!J12+'PI 11'!J13</f>
        <v>0</v>
      </c>
      <c r="J20" s="51">
        <f>'PI 11'!K10+'PI 11'!K11+'PI 11'!K12+'PI 11'!K13</f>
        <v>0</v>
      </c>
      <c r="K20" s="51">
        <f>'PI 11'!L10+'PI 11'!L11+'PI 11'!L12+'PI 11'!L13</f>
        <v>0</v>
      </c>
      <c r="L20" s="51">
        <f>SUM(G20:K20)</f>
        <v>0</v>
      </c>
      <c r="M20" s="101"/>
      <c r="N20" s="135">
        <f>'PI 11'!M10+'PI 11'!M11+'PI 11'!M12+'PI 11'!M13</f>
        <v>0</v>
      </c>
    </row>
    <row r="21" spans="1:17" x14ac:dyDescent="0.25">
      <c r="A21"/>
      <c r="B21" s="14"/>
      <c r="C21" s="14"/>
      <c r="D21" s="14"/>
      <c r="E21" s="14"/>
      <c r="F21" s="14" t="s">
        <v>34</v>
      </c>
      <c r="G21" s="52"/>
      <c r="H21" s="52"/>
      <c r="I21" s="52"/>
      <c r="J21" s="52"/>
      <c r="K21" s="52"/>
      <c r="L21" s="52"/>
      <c r="M21" s="55"/>
      <c r="N21" s="135"/>
    </row>
    <row r="22" spans="1:17" x14ac:dyDescent="0.25">
      <c r="A22"/>
      <c r="B22" s="237" t="s">
        <v>6</v>
      </c>
      <c r="C22" s="240" t="s">
        <v>7</v>
      </c>
      <c r="D22" s="241"/>
      <c r="E22" s="242"/>
      <c r="F22" s="41">
        <f>'PI 1'!G15+'PI 2'!G15+'PI 3'!G15+'PI 4'!G15+'PI 5'!G15+'PI 6'!G15+'PI 7'!G15+'PI 8'!G15+'PI 9'!G15+'PI 10'!G15+'PI 11'!G15</f>
        <v>0</v>
      </c>
      <c r="G22" s="120">
        <f>'PI 1'!H15+'PI 2'!H15+'PI 3'!H15+'PI 4'!H15+'PI 5'!H15+'PI 6'!H15+'PI 7'!H15+'PI 8'!H15+'PI 9'!H15+'PI 10'!H15+'PI 11'!H15</f>
        <v>0</v>
      </c>
      <c r="H22" s="120">
        <f>'PI 1'!I15+'PI 2'!I15+'PI 3'!I15+'PI 4'!I15+'PI 5'!I15+'PI 6'!I15+'PI 7'!I15+'PI 8'!I15+'PI 9'!I15+'PI 10'!I15+'PI 11'!I15</f>
        <v>0</v>
      </c>
      <c r="I22" s="120">
        <f>'PI 1'!J15+'PI 2'!J15+'PI 3'!J15+'PI 4'!J15+'PI 5'!J15+'PI 6'!J15+'PI 7'!J15+'PI 8'!J15+'PI 9'!J15+'PI 10'!J15+'PI 11'!J15</f>
        <v>0</v>
      </c>
      <c r="J22" s="120">
        <f>'PI 1'!K15+'PI 2'!K15+'PI 3'!K15+'PI 4'!K15+'PI 5'!K15+'PI 6'!K15+'PI 7'!K15+'PI 8'!K15+'PI 9'!K15+'PI 10'!K15+'PI 11'!K15</f>
        <v>0</v>
      </c>
      <c r="K22" s="120">
        <f>'PI 1'!L15+'PI 2'!L15+'PI 3'!L15+'PI 4'!L15+'PI 5'!L15+'PI 6'!L15+'PI 7'!L15+'PI 8'!L15+'PI 9'!L15+'PI 10'!L15+'PI 11'!L15</f>
        <v>0</v>
      </c>
      <c r="L22" s="51">
        <f t="shared" ref="L22:L27" si="1">SUM(G22:K22)</f>
        <v>0</v>
      </c>
      <c r="M22" s="101"/>
      <c r="N22" s="135">
        <f>'PI 1'!M15+'PI 2'!M15+'PI 3'!M15+'PI 4'!M15+'PI 5'!M15+'PI 6'!M15+'PI 7'!M15+'PI 8'!M15+'PI 9'!M15+'PI 10'!M15+'PI 11'!M15</f>
        <v>0</v>
      </c>
    </row>
    <row r="23" spans="1:17" ht="16.5" customHeight="1" x14ac:dyDescent="0.25">
      <c r="A23"/>
      <c r="B23" s="238"/>
      <c r="C23" s="254" t="s">
        <v>32</v>
      </c>
      <c r="D23" s="255"/>
      <c r="E23" s="256"/>
      <c r="F23" s="41">
        <f>'PI 1'!G16+'PI 2'!G16+'PI 3'!G16+'PI 4'!G16+'PI 5'!G16+'PI 6'!G16+'PI 7'!G16+'PI 8'!G16+'PI 9'!G16+'PI 10'!G16+'PI 11'!G16</f>
        <v>0</v>
      </c>
      <c r="G23" s="120">
        <f>'PI 1'!H16+'PI 2'!H16+'PI 3'!H16+'PI 4'!H16+'PI 5'!H16+'PI 6'!H16+'PI 7'!H16+'PI 8'!H16+'PI 9'!H16+'PI 10'!H16+'PI 11'!H16</f>
        <v>0</v>
      </c>
      <c r="H23" s="120">
        <f>'PI 1'!I16+'PI 2'!I16+'PI 3'!I16+'PI 4'!I16+'PI 5'!I16+'PI 6'!I16+'PI 7'!I16+'PI 8'!I16+'PI 9'!I16+'PI 10'!I16+'PI 11'!I16</f>
        <v>0</v>
      </c>
      <c r="I23" s="120">
        <f>'PI 1'!J16+'PI 2'!J16+'PI 3'!J16+'PI 4'!J16+'PI 5'!J16+'PI 6'!J16+'PI 7'!J16+'PI 8'!J16+'PI 9'!J16+'PI 10'!J16+'PI 11'!J16</f>
        <v>0</v>
      </c>
      <c r="J23" s="120">
        <f>'PI 1'!K16+'PI 2'!K16+'PI 3'!K16+'PI 4'!K16+'PI 5'!K16+'PI 6'!K16+'PI 7'!K16+'PI 8'!K16+'PI 9'!K16+'PI 10'!K16+'PI 11'!K16</f>
        <v>0</v>
      </c>
      <c r="K23" s="120">
        <f>'PI 1'!L16+'PI 2'!L16+'PI 3'!L16+'PI 4'!L16+'PI 5'!L16+'PI 6'!L16+'PI 7'!L16+'PI 8'!L16+'PI 9'!L16+'PI 10'!L16+'PI 11'!L16</f>
        <v>0</v>
      </c>
      <c r="L23" s="51">
        <f t="shared" si="1"/>
        <v>0</v>
      </c>
      <c r="M23" s="101"/>
      <c r="N23" s="135">
        <f>'PI 1'!M16+'PI 2'!M16+'PI 3'!M16+'PI 4'!M16+'PI 5'!M16+'PI 6'!M16+'PI 7'!M16+'PI 8'!M16+'PI 9'!M16+'PI 10'!M16+'PI 11'!M16</f>
        <v>0</v>
      </c>
    </row>
    <row r="24" spans="1:17" x14ac:dyDescent="0.25">
      <c r="A24"/>
      <c r="B24" s="238"/>
      <c r="C24" s="240" t="s">
        <v>8</v>
      </c>
      <c r="D24" s="241"/>
      <c r="E24" s="242"/>
      <c r="F24" s="41">
        <f>'PI 1'!G17+'PI 2'!G17+'PI 3'!G17+'PI 4'!G17+'PI 5'!G17+'PI 6'!G17+'PI 7'!G17+'PI 8'!G17+'PI 9'!G17+'PI 10'!G17+'PI 11'!G17</f>
        <v>0</v>
      </c>
      <c r="G24" s="120">
        <f>'PI 1'!H17+'PI 2'!H17+'PI 3'!H17+'PI 4'!H17+'PI 5'!H17+'PI 6'!H17+'PI 7'!H17+'PI 8'!H17+'PI 9'!H17+'PI 10'!H17+'PI 11'!H17</f>
        <v>0</v>
      </c>
      <c r="H24" s="120">
        <f>'PI 1'!I17+'PI 2'!I17+'PI 3'!I17+'PI 4'!I17+'PI 5'!I17+'PI 6'!I17+'PI 7'!I17+'PI 8'!I17+'PI 9'!I17+'PI 10'!I17+'PI 11'!I17</f>
        <v>0</v>
      </c>
      <c r="I24" s="120">
        <f>'PI 1'!J17+'PI 2'!J17+'PI 3'!J17+'PI 4'!J17+'PI 5'!J17+'PI 6'!J17+'PI 7'!J17+'PI 8'!J17+'PI 9'!J17+'PI 10'!J17+'PI 11'!J17</f>
        <v>0</v>
      </c>
      <c r="J24" s="120">
        <f>'PI 1'!K17+'PI 2'!K17+'PI 3'!K17+'PI 4'!K17+'PI 5'!K17+'PI 6'!K17+'PI 7'!K17+'PI 8'!K17+'PI 9'!K17+'PI 10'!K17+'PI 11'!K17</f>
        <v>0</v>
      </c>
      <c r="K24" s="120">
        <f>'PI 1'!L17+'PI 2'!L17+'PI 3'!L17+'PI 4'!L17+'PI 5'!L17+'PI 6'!L17+'PI 7'!L17+'PI 8'!L17+'PI 9'!L17+'PI 10'!L17+'PI 11'!L17</f>
        <v>0</v>
      </c>
      <c r="L24" s="51">
        <f t="shared" si="1"/>
        <v>0</v>
      </c>
      <c r="M24" s="101"/>
      <c r="N24" s="135">
        <f>'PI 1'!M17+'PI 2'!M17+'PI 3'!M17+'PI 4'!M17+'PI 5'!M17+'PI 6'!M17+'PI 7'!M17+'PI 8'!M17+'PI 9'!M17+'PI 10'!M17+'PI 11'!M17</f>
        <v>0</v>
      </c>
    </row>
    <row r="25" spans="1:17" x14ac:dyDescent="0.25">
      <c r="A25"/>
      <c r="B25" s="238"/>
      <c r="C25" s="240" t="s">
        <v>9</v>
      </c>
      <c r="D25" s="241"/>
      <c r="E25" s="242"/>
      <c r="F25" s="41">
        <f>'PI 1'!G18+'PI 2'!G18+'PI 3'!G18+'PI 4'!G18+'PI 5'!G18+'PI 6'!G18+'PI 7'!G18+'PI 8'!G18+'PI 9'!G18+'PI 10'!G18+'PI 11'!G18</f>
        <v>0</v>
      </c>
      <c r="G25" s="120">
        <f>'PI 1'!H18+'PI 2'!H18+'PI 3'!H18+'PI 4'!H18+'PI 5'!H18+'PI 6'!H18+'PI 7'!H18+'PI 8'!H18+'PI 9'!H18+'PI 10'!H18+'PI 11'!H18</f>
        <v>0</v>
      </c>
      <c r="H25" s="120">
        <f>'PI 1'!I18+'PI 2'!I18+'PI 3'!I18+'PI 4'!I18+'PI 5'!I18+'PI 6'!I18+'PI 7'!I18+'PI 8'!I18+'PI 9'!I18+'PI 10'!I18+'PI 11'!I18</f>
        <v>0</v>
      </c>
      <c r="I25" s="120">
        <f>'PI 1'!J18+'PI 2'!J18+'PI 3'!J18+'PI 4'!J18+'PI 5'!J18+'PI 6'!J18+'PI 7'!J18+'PI 8'!J18+'PI 9'!J18+'PI 10'!J18+'PI 11'!J18</f>
        <v>0</v>
      </c>
      <c r="J25" s="120">
        <f>'PI 1'!K18+'PI 2'!K18+'PI 3'!K18+'PI 4'!K18+'PI 5'!K18+'PI 6'!K18+'PI 7'!K18+'PI 8'!K18+'PI 9'!K18+'PI 10'!K18+'PI 11'!K18</f>
        <v>0</v>
      </c>
      <c r="K25" s="120">
        <f>'PI 1'!L18+'PI 2'!L18+'PI 3'!L18+'PI 4'!L18+'PI 5'!L18+'PI 6'!L18+'PI 7'!L18+'PI 8'!L18+'PI 9'!L18+'PI 10'!L18+'PI 11'!L18</f>
        <v>0</v>
      </c>
      <c r="L25" s="51">
        <f t="shared" si="1"/>
        <v>0</v>
      </c>
      <c r="M25" s="101"/>
      <c r="N25" s="135">
        <f>'PI 1'!M18+'PI 2'!M18+'PI 3'!M18+'PI 4'!M18+'PI 5'!M18+'PI 6'!M18+'PI 7'!M18+'PI 8'!M18+'PI 9'!M18+'PI 10'!M18+'PI 11'!M18</f>
        <v>0</v>
      </c>
    </row>
    <row r="26" spans="1:17" x14ac:dyDescent="0.25">
      <c r="A26"/>
      <c r="B26" s="238"/>
      <c r="C26" s="240" t="s">
        <v>33</v>
      </c>
      <c r="D26" s="241"/>
      <c r="E26" s="242"/>
      <c r="F26" s="41">
        <f>'PI 1'!G19+'PI 2'!G19+'PI 3'!G19+'PI 4'!G19+'PI 5'!G19+'PI 6'!G19+'PI 7'!G19+'PI 8'!G19+'PI 9'!G19+'PI 10'!G19+'PI 11'!G19</f>
        <v>0</v>
      </c>
      <c r="G26" s="120">
        <f>'PI 1'!H19+'PI 2'!H19+'PI 3'!H19+'PI 4'!H19+'PI 5'!H19+'PI 6'!H19+'PI 7'!H19+'PI 8'!H19+'PI 9'!H19+'PI 10'!H19+'PI 11'!H19</f>
        <v>0</v>
      </c>
      <c r="H26" s="120">
        <f>'PI 1'!I19+'PI 2'!I19+'PI 3'!I19+'PI 4'!I19+'PI 5'!I19+'PI 6'!I19+'PI 7'!I19+'PI 8'!I19+'PI 9'!I19+'PI 10'!I19+'PI 11'!I19</f>
        <v>0</v>
      </c>
      <c r="I26" s="120">
        <f>'PI 1'!J19+'PI 2'!J19+'PI 3'!J19+'PI 4'!J19+'PI 5'!J19+'PI 6'!J19+'PI 7'!J19+'PI 8'!J19+'PI 9'!J19+'PI 10'!J19+'PI 11'!J19</f>
        <v>0</v>
      </c>
      <c r="J26" s="120">
        <f>'PI 1'!K19+'PI 2'!K19+'PI 3'!K19+'PI 4'!K19+'PI 5'!K19+'PI 6'!K19+'PI 7'!K19+'PI 8'!K19+'PI 9'!K19+'PI 10'!K19+'PI 11'!K19</f>
        <v>0</v>
      </c>
      <c r="K26" s="120">
        <f>'PI 1'!L19+'PI 2'!L19+'PI 3'!L19+'PI 4'!L19+'PI 5'!L19+'PI 6'!L19+'PI 7'!L19+'PI 8'!L19+'PI 9'!L19+'PI 10'!L19+'PI 11'!L19</f>
        <v>0</v>
      </c>
      <c r="L26" s="51">
        <f t="shared" si="1"/>
        <v>0</v>
      </c>
      <c r="M26" s="101"/>
      <c r="N26" s="135">
        <f>'PI 1'!M19+'PI 2'!M19+'PI 3'!M19+'PI 4'!M19+'PI 5'!M19+'PI 6'!M19+'PI 7'!M19+'PI 8'!M19+'PI 9'!M19+'PI 10'!M19+'PI 11'!M19</f>
        <v>0</v>
      </c>
    </row>
    <row r="27" spans="1:17" x14ac:dyDescent="0.25">
      <c r="A27"/>
      <c r="B27" s="238"/>
      <c r="C27" s="240" t="s">
        <v>44</v>
      </c>
      <c r="D27" s="241"/>
      <c r="E27" s="242"/>
      <c r="F27" s="41">
        <f>'PI 1'!G20+'PI 2'!G20+'PI 3'!G20+'PI 4'!G20+'PI 5'!G20+'PI 6'!G20+'PI 7'!G20+'PI 8'!G20+'PI 9'!G20+'PI 10'!G20+'PI 11'!G20</f>
        <v>0</v>
      </c>
      <c r="G27" s="120">
        <f>'PI 1'!H20+'PI 2'!H20+'PI 3'!H20+'PI 4'!H20+'PI 5'!H20+'PI 6'!H20+'PI 7'!H20+'PI 8'!H20+'PI 9'!H20+'PI 10'!H20+'PI 11'!H20</f>
        <v>0</v>
      </c>
      <c r="H27" s="120">
        <f>'PI 1'!I20+'PI 2'!I20+'PI 3'!I20+'PI 4'!I20+'PI 5'!I20+'PI 6'!I20+'PI 7'!I20+'PI 8'!I20+'PI 9'!I20+'PI 10'!I20+'PI 11'!I20</f>
        <v>0</v>
      </c>
      <c r="I27" s="120">
        <f>'PI 1'!J20+'PI 2'!J20+'PI 3'!J20+'PI 4'!J20+'PI 5'!J20+'PI 6'!J20+'PI 7'!J20+'PI 8'!J20+'PI 9'!J20+'PI 10'!J20+'PI 11'!J20</f>
        <v>0</v>
      </c>
      <c r="J27" s="120">
        <f>'PI 1'!K20+'PI 2'!K20+'PI 3'!K20+'PI 4'!K20+'PI 5'!K20+'PI 6'!K20+'PI 7'!K20+'PI 8'!K20+'PI 9'!K20+'PI 10'!K20+'PI 11'!K20</f>
        <v>0</v>
      </c>
      <c r="K27" s="120">
        <f>'PI 1'!L20+'PI 2'!L20+'PI 3'!L20+'PI 4'!L20+'PI 5'!L20+'PI 6'!L20+'PI 7'!L20+'PI 8'!L20+'PI 9'!L20+'PI 10'!L20+'PI 11'!L20</f>
        <v>0</v>
      </c>
      <c r="L27" s="51">
        <f t="shared" si="1"/>
        <v>0</v>
      </c>
      <c r="M27" s="101"/>
      <c r="N27" s="135">
        <f>'PI 1'!M20+'PI 2'!M20+'PI 3'!M20+'PI 4'!M20+'PI 5'!M20+'PI 6'!M20+'PI 7'!M20+'PI 8'!M20+'PI 9'!M20+'PI 10'!M20+'PI 11'!M20</f>
        <v>0</v>
      </c>
    </row>
    <row r="28" spans="1:17" x14ac:dyDescent="0.25">
      <c r="A28"/>
      <c r="B28" s="22"/>
      <c r="C28" s="23" t="s">
        <v>18</v>
      </c>
      <c r="D28" s="23"/>
      <c r="E28" s="23"/>
      <c r="F28" s="23"/>
      <c r="G28" s="53">
        <f t="shared" ref="G28:L28" si="2">SUM(G10:G27)</f>
        <v>0</v>
      </c>
      <c r="H28" s="53">
        <f t="shared" si="2"/>
        <v>0</v>
      </c>
      <c r="I28" s="53">
        <f t="shared" si="2"/>
        <v>0</v>
      </c>
      <c r="J28" s="53">
        <f t="shared" si="2"/>
        <v>0</v>
      </c>
      <c r="K28" s="53">
        <f t="shared" si="2"/>
        <v>0</v>
      </c>
      <c r="L28" s="54">
        <f t="shared" si="2"/>
        <v>0</v>
      </c>
      <c r="M28" s="108"/>
      <c r="N28" s="54">
        <f>'PI 1'!M21+'PI 2'!M21+'PI 3'!M21+'PI 4'!M21+'PI 5'!M21+'PI 6'!M21+'PI 7'!M21+'PI 8'!M21+'PI 9'!M21+'PI 10'!M21+'PI 11'!M21</f>
        <v>0</v>
      </c>
    </row>
    <row r="29" spans="1:17" ht="6.75" customHeight="1" x14ac:dyDescent="0.25">
      <c r="A29"/>
      <c r="B29"/>
      <c r="C29"/>
      <c r="D29"/>
      <c r="E29"/>
      <c r="F29"/>
      <c r="G29" s="55"/>
      <c r="H29" s="55"/>
      <c r="I29" s="55"/>
      <c r="J29" s="55"/>
      <c r="K29" s="55"/>
      <c r="L29" s="55"/>
      <c r="M29" s="55"/>
      <c r="N29" s="76"/>
    </row>
    <row r="30" spans="1:17" ht="15.75" thickBot="1" x14ac:dyDescent="0.3">
      <c r="A30"/>
      <c r="B30" s="11" t="s">
        <v>19</v>
      </c>
      <c r="C30" s="12"/>
      <c r="D30" s="12"/>
      <c r="E30" s="12"/>
      <c r="F30" s="128" t="s">
        <v>20</v>
      </c>
      <c r="G30" s="56"/>
      <c r="H30" s="56"/>
      <c r="I30" s="56"/>
      <c r="J30" s="56"/>
      <c r="K30" s="56"/>
      <c r="L30" s="57"/>
      <c r="M30" s="109"/>
      <c r="N30" s="97"/>
    </row>
    <row r="31" spans="1:17" ht="15.75" thickBot="1" x14ac:dyDescent="0.3">
      <c r="B31" s="252" t="s">
        <v>79</v>
      </c>
      <c r="C31" s="20" t="str">
        <f>C10</f>
        <v xml:space="preserve">PI 1 </v>
      </c>
      <c r="D31" s="19"/>
      <c r="E31" s="19"/>
      <c r="F31" s="129">
        <v>0.42749999999999999</v>
      </c>
      <c r="G31" s="130">
        <f>'PI 1'!H24++'PI 1'!H25+'PI 1'!H26+'PI 1'!H27</f>
        <v>0</v>
      </c>
      <c r="H31" s="113">
        <f>'PI 1'!I24++'PI 1'!I25+'PI 1'!I26+'PI 1'!I27</f>
        <v>0</v>
      </c>
      <c r="I31" s="113">
        <f>'PI 1'!J24++'PI 1'!J25+'PI 1'!J26+'PI 1'!J27</f>
        <v>0</v>
      </c>
      <c r="J31" s="113">
        <f>'PI 1'!K24++'PI 1'!K25+'PI 1'!K26+'PI 1'!K27</f>
        <v>0</v>
      </c>
      <c r="K31" s="113">
        <f>'PI 1'!L24++'PI 1'!L25+'PI 1'!L26+'PI 1'!L27</f>
        <v>0</v>
      </c>
      <c r="L31" s="112">
        <f>SUM(G31:K31)</f>
        <v>0</v>
      </c>
      <c r="M31" s="101"/>
      <c r="N31" s="135">
        <f>'PI 1'!M24+'PI 1'!M25+'PI 1'!M26+'PI 1'!M27</f>
        <v>0</v>
      </c>
      <c r="O31" s="125" t="s">
        <v>85</v>
      </c>
      <c r="Q31" s="102"/>
    </row>
    <row r="32" spans="1:17" ht="15.75" thickBot="1" x14ac:dyDescent="0.3">
      <c r="B32" s="253"/>
      <c r="C32" s="20" t="str">
        <f>C11</f>
        <v>PI 2</v>
      </c>
      <c r="D32" s="19"/>
      <c r="E32" s="19"/>
      <c r="F32" s="129">
        <v>0.42749999999999999</v>
      </c>
      <c r="G32" s="131">
        <f>'PI 2'!H24+'PI 2'!H25+'PI 2'!H26+'PI 2'!H27</f>
        <v>0</v>
      </c>
      <c r="H32" s="112">
        <f>'PI 2'!I24+'PI 2'!I25+'PI 2'!I26+'PI 2'!I27</f>
        <v>0</v>
      </c>
      <c r="I32" s="112">
        <f>'PI 2'!J24+'PI 2'!J25+'PI 2'!J26+'PI 2'!J27</f>
        <v>0</v>
      </c>
      <c r="J32" s="112">
        <f>'PI 2'!K24+'PI 2'!K25+'PI 2'!K26+'PI 2'!K27</f>
        <v>0</v>
      </c>
      <c r="K32" s="112">
        <f>'PI 2'!L24+'PI 2'!L25+'PI 2'!L26+'PI 2'!L27</f>
        <v>0</v>
      </c>
      <c r="L32" s="112">
        <f>SUM(G32:K32)</f>
        <v>0</v>
      </c>
      <c r="M32" s="101"/>
      <c r="N32" s="135">
        <f>'PI 2'!M24+'PI 2'!M25+'PI 2'!M26+'PI 2'!M27</f>
        <v>0</v>
      </c>
      <c r="O32" s="126" t="s">
        <v>86</v>
      </c>
    </row>
    <row r="33" spans="1:20" ht="15.75" thickBot="1" x14ac:dyDescent="0.3">
      <c r="B33" s="253"/>
      <c r="C33" s="20" t="str">
        <f>C12</f>
        <v>PI 3</v>
      </c>
      <c r="D33" s="19"/>
      <c r="E33" s="19"/>
      <c r="F33" s="129">
        <v>0.42749999999999999</v>
      </c>
      <c r="G33" s="131">
        <f>'PI 3'!H24+'PI 3'!H25+'PI 3'!H26+'PI 3'!H27</f>
        <v>0</v>
      </c>
      <c r="H33" s="112">
        <f>'PI 3'!I24+'PI 3'!I25+'PI 3'!I26+'PI 3'!I27</f>
        <v>0</v>
      </c>
      <c r="I33" s="112">
        <f>'PI 3'!J24+'PI 3'!J25+'PI 3'!J26+'PI 3'!J27</f>
        <v>0</v>
      </c>
      <c r="J33" s="112">
        <f>'PI 3'!K24+'PI 3'!K25+'PI 3'!K26+'PI 3'!K27</f>
        <v>0</v>
      </c>
      <c r="K33" s="112">
        <f>'PI 3'!L24+'PI 3'!L25+'PI 3'!L26+'PI 3'!L27</f>
        <v>0</v>
      </c>
      <c r="L33" s="112">
        <f>SUM(G33:K33)</f>
        <v>0</v>
      </c>
      <c r="M33" s="101"/>
      <c r="N33" s="135">
        <f>'PI 3'!M24+'PI 3'!M25+'PI 3'!M26+'PI 3'!M27</f>
        <v>0</v>
      </c>
      <c r="O33" s="126" t="s">
        <v>87</v>
      </c>
    </row>
    <row r="34" spans="1:20" ht="15.75" thickBot="1" x14ac:dyDescent="0.3">
      <c r="A34"/>
      <c r="B34" s="253"/>
      <c r="C34" s="20" t="str">
        <f t="shared" ref="C34:C41" si="3">C13</f>
        <v>PI 4</v>
      </c>
      <c r="D34" s="19"/>
      <c r="E34" s="19"/>
      <c r="F34" s="129">
        <v>0.42749999999999999</v>
      </c>
      <c r="G34" s="131">
        <f>'PI 4'!H24+'PI 4'!H25+'PI 4'!H26+'PI 4'!H27</f>
        <v>0</v>
      </c>
      <c r="H34" s="112">
        <f>'PI 4'!I24+'PI 4'!I25+'PI 4'!I26+'PI 4'!I27</f>
        <v>0</v>
      </c>
      <c r="I34" s="112">
        <f>'PI 4'!J24+'PI 4'!J25+'PI 4'!J26+'PI 4'!J27</f>
        <v>0</v>
      </c>
      <c r="J34" s="112">
        <f>'PI 4'!K24+'PI 4'!K25+'PI 4'!K26+'PI 4'!K27</f>
        <v>0</v>
      </c>
      <c r="K34" s="112">
        <f>'PI 4'!L24+'PI 4'!L25+'PI 4'!L26+'PI 4'!L27</f>
        <v>0</v>
      </c>
      <c r="L34" s="112">
        <f>SUM(G34:K34)</f>
        <v>0</v>
      </c>
      <c r="M34" s="101"/>
      <c r="N34" s="135">
        <f>'PI 4'!M24+'PI 4'!M25+'PI 4'!M26+'PI 4'!M27</f>
        <v>0</v>
      </c>
      <c r="O34" s="126" t="s">
        <v>130</v>
      </c>
    </row>
    <row r="35" spans="1:20" ht="15" customHeight="1" thickBot="1" x14ac:dyDescent="0.3">
      <c r="A35"/>
      <c r="B35" s="253"/>
      <c r="C35" s="20" t="str">
        <f t="shared" si="3"/>
        <v>PI 5</v>
      </c>
      <c r="D35" s="19"/>
      <c r="E35" s="19"/>
      <c r="F35" s="129">
        <v>0.42749999999999999</v>
      </c>
      <c r="G35" s="131">
        <f>'PI 5'!H24+'PI 5'!H25+'PI 5'!H26+'PI 5'!H27</f>
        <v>0</v>
      </c>
      <c r="H35" s="112">
        <f>'PI 5'!I24+'PI 5'!I25+'PI 5'!I26+'PI 5'!I27</f>
        <v>0</v>
      </c>
      <c r="I35" s="112">
        <f>'PI 5'!J24+'PI 5'!J25+'PI 5'!J26+'PI 5'!J27</f>
        <v>0</v>
      </c>
      <c r="J35" s="112">
        <f>'PI 5'!K24+'PI 5'!K25+'PI 5'!K26+'PI 5'!K27</f>
        <v>0</v>
      </c>
      <c r="K35" s="112">
        <f>'PI 5'!L24+'PI 5'!L25+'PI 5'!L26+'PI 5'!L27</f>
        <v>0</v>
      </c>
      <c r="L35" s="112">
        <f t="shared" ref="L35:L41" si="4">SUM(G35:K35)</f>
        <v>0</v>
      </c>
      <c r="M35" s="101"/>
      <c r="N35" s="135">
        <f>'PI 5'!M24+'PI 5'!M25+'PI 5'!M26+'PI 5'!M27</f>
        <v>0</v>
      </c>
    </row>
    <row r="36" spans="1:20" ht="15.75" thickBot="1" x14ac:dyDescent="0.3">
      <c r="A36"/>
      <c r="B36" s="253"/>
      <c r="C36" s="20" t="str">
        <f t="shared" si="3"/>
        <v>PI 6</v>
      </c>
      <c r="D36" s="19"/>
      <c r="E36" s="19"/>
      <c r="F36" s="129">
        <v>0.42749999999999999</v>
      </c>
      <c r="G36" s="131">
        <f>'PI 6'!H24+'PI 6'!H25+'PI 6'!H26+'PI 6'!H27</f>
        <v>0</v>
      </c>
      <c r="H36" s="112">
        <f>'PI 6'!I24+'PI 6'!I25+'PI 6'!I26+'PI 6'!I27</f>
        <v>0</v>
      </c>
      <c r="I36" s="112">
        <f>'PI 6'!J24+'PI 6'!J25+'PI 6'!J26+'PI 6'!J27</f>
        <v>0</v>
      </c>
      <c r="J36" s="112">
        <f>'PI 6'!K24+'PI 6'!K25+'PI 6'!K26+'PI 6'!K27</f>
        <v>0</v>
      </c>
      <c r="K36" s="112">
        <f>'PI 6'!L24+'PI 6'!L25+'PI 6'!L26+'PI 6'!L27</f>
        <v>0</v>
      </c>
      <c r="L36" s="112">
        <f t="shared" si="4"/>
        <v>0</v>
      </c>
      <c r="M36" s="101"/>
      <c r="N36" s="135">
        <f>'PI 6'!M24+'PI 6'!M25+'PI 6'!M26+'PI 6'!M27</f>
        <v>0</v>
      </c>
      <c r="O36" s="38" t="s">
        <v>100</v>
      </c>
      <c r="P36" s="126"/>
      <c r="Q36" s="126"/>
      <c r="R36" s="126"/>
      <c r="S36" s="126"/>
      <c r="T36" s="126"/>
    </row>
    <row r="37" spans="1:20" ht="15.75" thickBot="1" x14ac:dyDescent="0.3">
      <c r="A37"/>
      <c r="B37" s="253"/>
      <c r="C37" s="20" t="str">
        <f t="shared" si="3"/>
        <v>PI 7</v>
      </c>
      <c r="D37" s="19"/>
      <c r="E37" s="19"/>
      <c r="F37" s="129">
        <v>0.42749999999999999</v>
      </c>
      <c r="G37" s="131">
        <f>'PI 7'!H24+'PI 7'!H25+'PI 7'!H26+'PI 7'!H27</f>
        <v>0</v>
      </c>
      <c r="H37" s="112">
        <f>'PI 7'!I24+'PI 7'!I25+'PI 7'!I26+'PI 7'!I27</f>
        <v>0</v>
      </c>
      <c r="I37" s="112">
        <f>'PI 7'!J24+'PI 7'!J25+'PI 7'!J26+'PI 7'!J27</f>
        <v>0</v>
      </c>
      <c r="J37" s="112">
        <f>'PI 7'!K24+'PI 7'!K25+'PI 7'!K26+'PI 7'!K27</f>
        <v>0</v>
      </c>
      <c r="K37" s="112">
        <f>'PI 7'!L24+'PI 7'!L25+'PI 7'!L26+'PI 7'!L27</f>
        <v>0</v>
      </c>
      <c r="L37" s="112">
        <f t="shared" si="4"/>
        <v>0</v>
      </c>
      <c r="M37" s="101"/>
      <c r="N37" s="135">
        <f>'PI 7'!M24+'PI 7'!M25+'PI 7'!M26+'PI 7'!M27</f>
        <v>0</v>
      </c>
    </row>
    <row r="38" spans="1:20" ht="15.75" thickBot="1" x14ac:dyDescent="0.3">
      <c r="A38"/>
      <c r="B38" s="253"/>
      <c r="C38" s="20" t="str">
        <f t="shared" si="3"/>
        <v>PI 8</v>
      </c>
      <c r="D38" s="19"/>
      <c r="E38" s="19"/>
      <c r="F38" s="129">
        <v>0.42749999999999999</v>
      </c>
      <c r="G38" s="131">
        <f>'PI 8'!H24+'PI 8'!H25+'PI 8'!H26+'PI 8'!H27</f>
        <v>0</v>
      </c>
      <c r="H38" s="112">
        <f>'PI 8'!I24+'PI 8'!I25+'PI 8'!I26+'PI 8'!I27</f>
        <v>0</v>
      </c>
      <c r="I38" s="112">
        <f>'PI 8'!J24+'PI 8'!J25+'PI 8'!J26+'PI 8'!J27</f>
        <v>0</v>
      </c>
      <c r="J38" s="112">
        <f>'PI 8'!K24+'PI 8'!K25+'PI 8'!K26+'PI 8'!K27</f>
        <v>0</v>
      </c>
      <c r="K38" s="112">
        <f>'PI 8'!L24+'PI 8'!L25+'PI 8'!L26+'PI 8'!L27</f>
        <v>0</v>
      </c>
      <c r="L38" s="112">
        <f t="shared" si="4"/>
        <v>0</v>
      </c>
      <c r="M38" s="101"/>
      <c r="N38" s="135">
        <f>'PI 8'!M24+'PI 8'!M25+'PI 8'!M26+'PI 8'!M27</f>
        <v>0</v>
      </c>
    </row>
    <row r="39" spans="1:20" ht="15.75" thickBot="1" x14ac:dyDescent="0.3">
      <c r="A39"/>
      <c r="B39" s="253"/>
      <c r="C39" s="20" t="str">
        <f t="shared" si="3"/>
        <v>PI 9</v>
      </c>
      <c r="D39" s="19"/>
      <c r="E39" s="19"/>
      <c r="F39" s="129">
        <v>0.42749999999999999</v>
      </c>
      <c r="G39" s="131">
        <f>'PI 9'!H24+'PI 9'!H25+'PI 9'!H26+'PI 9'!H27</f>
        <v>0</v>
      </c>
      <c r="H39" s="112">
        <f>'PI 9'!I24+'PI 9'!I25+'PI 9'!I26+'PI 9'!I27</f>
        <v>0</v>
      </c>
      <c r="I39" s="112">
        <f>'PI 9'!J24+'PI 9'!J25+'PI 9'!J26+'PI 9'!J27</f>
        <v>0</v>
      </c>
      <c r="J39" s="112">
        <f>'PI 9'!K24+'PI 9'!K25+'PI 9'!K26+'PI 9'!K27</f>
        <v>0</v>
      </c>
      <c r="K39" s="112">
        <f>'PI 9'!L24+'PI 9'!L25+'PI 9'!L26+'PI 9'!L27</f>
        <v>0</v>
      </c>
      <c r="L39" s="112">
        <f t="shared" si="4"/>
        <v>0</v>
      </c>
      <c r="M39" s="101"/>
      <c r="N39" s="135">
        <f>'PI 9'!M24+'PI 9'!M25+'PI 9'!M26+'PI 9'!M27</f>
        <v>0</v>
      </c>
    </row>
    <row r="40" spans="1:20" ht="15.75" thickBot="1" x14ac:dyDescent="0.3">
      <c r="A40"/>
      <c r="B40" s="253"/>
      <c r="C40" s="20" t="str">
        <f t="shared" si="3"/>
        <v>PI 10</v>
      </c>
      <c r="D40" s="19"/>
      <c r="E40" s="19"/>
      <c r="F40" s="129">
        <v>0.42749999999999999</v>
      </c>
      <c r="G40" s="131">
        <f>'PI 10'!H24+'PI 10'!H25+'PI 10'!H26+'PI 10'!H27</f>
        <v>0</v>
      </c>
      <c r="H40" s="112">
        <f>'PI 10'!I24+'PI 10'!I25+'PI 10'!I26+'PI 10'!I27</f>
        <v>0</v>
      </c>
      <c r="I40" s="112">
        <f>'PI 10'!J24+'PI 10'!J25+'PI 10'!J26+'PI 10'!J27</f>
        <v>0</v>
      </c>
      <c r="J40" s="112">
        <f>'PI 10'!K24+'PI 10'!K25+'PI 10'!K26+'PI 10'!K27</f>
        <v>0</v>
      </c>
      <c r="K40" s="112">
        <f>'PI 10'!L24+'PI 10'!L25+'PI 10'!L26+'PI 10'!L27</f>
        <v>0</v>
      </c>
      <c r="L40" s="112">
        <f t="shared" si="4"/>
        <v>0</v>
      </c>
      <c r="M40" s="101"/>
      <c r="N40" s="135">
        <f>'PI 10'!M24+'PI 10'!M25+'PI 10'!M26+'PI 10'!M27</f>
        <v>0</v>
      </c>
    </row>
    <row r="41" spans="1:20" x14ac:dyDescent="0.25">
      <c r="A41"/>
      <c r="B41" s="253"/>
      <c r="C41" s="20" t="str">
        <f t="shared" si="3"/>
        <v>PI 11</v>
      </c>
      <c r="D41" s="19"/>
      <c r="E41" s="19"/>
      <c r="F41" s="129">
        <v>0.42749999999999999</v>
      </c>
      <c r="G41" s="131">
        <f>'PI 11'!H24+'PI 11'!H25+'PI 11'!H26+'PI 11'!H27</f>
        <v>0</v>
      </c>
      <c r="H41" s="112">
        <f>'PI 11'!I24+'PI 11'!I25+'PI 11'!I26+'PI 11'!I27</f>
        <v>0</v>
      </c>
      <c r="I41" s="112">
        <f>'PI 11'!J24+'PI 11'!J25+'PI 11'!J26+'PI 11'!J27</f>
        <v>0</v>
      </c>
      <c r="J41" s="112">
        <f>'PI 11'!K24+'PI 11'!K25+'PI 11'!K26+'PI 11'!K27</f>
        <v>0</v>
      </c>
      <c r="K41" s="112">
        <f>'PI 11'!L24+'PI 11'!L25+'PI 11'!L26+'PI 11'!L27</f>
        <v>0</v>
      </c>
      <c r="L41" s="112">
        <f t="shared" si="4"/>
        <v>0</v>
      </c>
      <c r="M41" s="101"/>
      <c r="N41" s="135">
        <f>'PI 11'!M24+'PI 11'!M25+'PI 11'!M26+'PI 11'!M27</f>
        <v>0</v>
      </c>
    </row>
    <row r="42" spans="1:20" x14ac:dyDescent="0.25">
      <c r="A42"/>
      <c r="B42" s="15"/>
      <c r="C42" s="15"/>
      <c r="D42" s="15"/>
      <c r="E42" s="15"/>
      <c r="F42" s="15"/>
      <c r="G42" s="58"/>
      <c r="H42" s="58"/>
      <c r="I42" s="58"/>
      <c r="J42" s="58"/>
      <c r="K42" s="58"/>
      <c r="L42" s="58"/>
      <c r="M42" s="55"/>
      <c r="N42" s="98"/>
    </row>
    <row r="43" spans="1:20" x14ac:dyDescent="0.25">
      <c r="A43"/>
      <c r="B43" s="237" t="s">
        <v>6</v>
      </c>
      <c r="C43" s="240" t="str">
        <f t="shared" ref="C43:C48" si="5">C22</f>
        <v>PostDoctoral Associates</v>
      </c>
      <c r="D43" s="241"/>
      <c r="E43" s="242"/>
      <c r="F43" s="21">
        <v>0.42749999999999999</v>
      </c>
      <c r="G43" s="112">
        <f>'PI 1'!H29+'PI 2'!H29+'PI 3'!H29+'PI 4'!H29+'PI 5'!H29+'PI 6'!H29+'PI 7'!H29+'PI 8'!H29+'PI 9'!H29+'PI 10'!H29+'PI 11'!H29</f>
        <v>0</v>
      </c>
      <c r="H43" s="112">
        <f>'PI 1'!I29+'PI 2'!I29+'PI 3'!I29+'PI 4'!I29+'PI 5'!I29+'PI 6'!I29+'PI 7'!I29+'PI 8'!I29+'PI 9'!I29+'PI 10'!I29+'PI 11'!I29</f>
        <v>0</v>
      </c>
      <c r="I43" s="112">
        <f>'PI 1'!J29+'PI 2'!J29+'PI 3'!J29+'PI 4'!J29+'PI 5'!J29+'PI 6'!J29+'PI 7'!J29+'PI 8'!J29+'PI 9'!J29+'PI 10'!J29+'PI 11'!J29</f>
        <v>0</v>
      </c>
      <c r="J43" s="112">
        <f>'PI 1'!K29+'PI 2'!K29+'PI 3'!K29+'PI 4'!K29+'PI 5'!K29+'PI 6'!K29+'PI 7'!K29+'PI 8'!K29+'PI 9'!K29+'PI 10'!K29+'PI 11'!K29</f>
        <v>0</v>
      </c>
      <c r="K43" s="112">
        <f>'PI 1'!L29+'PI 2'!L29+'PI 3'!L29+'PI 4'!L29+'PI 5'!L29+'PI 6'!L29+'PI 7'!L29+'PI 8'!L29+'PI 9'!L29+'PI 10'!L29+'PI 11'!L29</f>
        <v>0</v>
      </c>
      <c r="L43" s="112">
        <f t="shared" ref="L43:L48" si="6">SUM(G43:K43)</f>
        <v>0</v>
      </c>
      <c r="M43" s="101"/>
      <c r="N43" s="135">
        <f>'PI 1'!M29+'PI 2'!M29+'PI 3'!M29+'PI 4'!M29+'PI 5'!M29+'PI 6'!M29+'PI 7'!M29+'PI 8'!M29+'PI 9'!M29+'PI 10'!M29+'PI 11'!M29</f>
        <v>0</v>
      </c>
    </row>
    <row r="44" spans="1:20" ht="24.75" customHeight="1" x14ac:dyDescent="0.25">
      <c r="A44"/>
      <c r="B44" s="238"/>
      <c r="C44" s="240" t="str">
        <f t="shared" si="5"/>
        <v>Other Professionals (Techs, etc.)</v>
      </c>
      <c r="D44" s="241"/>
      <c r="E44" s="242"/>
      <c r="F44" s="21">
        <v>0.42749999999999999</v>
      </c>
      <c r="G44" s="112">
        <f>'PI 1'!H30+'PI 2'!H30+'PI 3'!H30+'PI 4'!H30+'PI 5'!H30+'PI 6'!H30+'PI 7'!H30+'PI 8'!H30+'PI 9'!H30+'PI 10'!H30+'PI 11'!H30</f>
        <v>0</v>
      </c>
      <c r="H44" s="112">
        <f>'PI 1'!I30+'PI 2'!I30+'PI 3'!I30+'PI 4'!I30+'PI 5'!I30+'PI 6'!I30+'PI 7'!I30+'PI 8'!I30+'PI 9'!I30+'PI 10'!I30+'PI 11'!I30</f>
        <v>0</v>
      </c>
      <c r="I44" s="112">
        <f>'PI 1'!J30+'PI 2'!J30+'PI 3'!J30+'PI 4'!J30+'PI 5'!J30+'PI 6'!J30+'PI 7'!J30+'PI 8'!J30+'PI 9'!J30+'PI 10'!J30+'PI 11'!J30</f>
        <v>0</v>
      </c>
      <c r="J44" s="112">
        <f>'PI 1'!K30+'PI 2'!K30+'PI 3'!K30+'PI 4'!K30+'PI 5'!K30+'PI 6'!K30+'PI 7'!K30+'PI 8'!K30+'PI 9'!K30+'PI 10'!K30+'PI 11'!K30</f>
        <v>0</v>
      </c>
      <c r="K44" s="112">
        <f>'PI 1'!L30+'PI 2'!L30+'PI 3'!L30+'PI 4'!L30+'PI 5'!L30+'PI 6'!L30+'PI 7'!L30+'PI 8'!L30+'PI 9'!L30+'PI 10'!L30+'PI 11'!L30</f>
        <v>0</v>
      </c>
      <c r="L44" s="112">
        <f t="shared" si="6"/>
        <v>0</v>
      </c>
      <c r="M44" s="101"/>
      <c r="N44" s="135">
        <f>'PI 1'!M30+'PI 2'!M30+'PI 3'!M30+'PI 4'!M30+'PI 5'!M30+'PI 6'!M30+'PI 7'!M30+'PI 8'!M30+'PI 9'!M30+'PI 10'!M30+'PI 11'!M30</f>
        <v>0</v>
      </c>
    </row>
    <row r="45" spans="1:20" x14ac:dyDescent="0.25">
      <c r="A45"/>
      <c r="B45" s="238"/>
      <c r="C45" s="240" t="str">
        <f t="shared" si="5"/>
        <v>Admin/Clerical</v>
      </c>
      <c r="D45" s="241"/>
      <c r="E45" s="242"/>
      <c r="F45" s="21">
        <v>0.42749999999999999</v>
      </c>
      <c r="G45" s="112">
        <f>'PI 1'!H31+'PI 2'!H31+'PI 3'!H31+'PI 4'!H31+'PI 5'!H31+'PI 6'!H31+'PI 7'!H31+'PI 8'!H31+'PI 9'!H31+'PI 10'!H31+'PI 11'!H31</f>
        <v>0</v>
      </c>
      <c r="H45" s="112">
        <f>'PI 1'!I31+'PI 2'!I31+'PI 3'!I31+'PI 4'!I31+'PI 5'!I31+'PI 6'!I31+'PI 7'!I31+'PI 8'!I31+'PI 9'!I31+'PI 10'!I31+'PI 11'!I31</f>
        <v>0</v>
      </c>
      <c r="I45" s="112">
        <f>'PI 1'!J31+'PI 2'!J31+'PI 3'!J31+'PI 4'!J31+'PI 5'!J31+'PI 6'!J31+'PI 7'!J31+'PI 8'!J31+'PI 9'!J31+'PI 10'!J31+'PI 11'!J31</f>
        <v>0</v>
      </c>
      <c r="J45" s="112">
        <f>'PI 1'!K31+'PI 2'!K31+'PI 3'!K31+'PI 4'!K31+'PI 5'!K31+'PI 6'!K31+'PI 7'!K31+'PI 8'!K31+'PI 9'!K31+'PI 10'!K31+'PI 11'!K31</f>
        <v>0</v>
      </c>
      <c r="K45" s="112">
        <f>'PI 1'!L31+'PI 2'!L31+'PI 3'!L31+'PI 4'!L31+'PI 5'!L31+'PI 6'!L31+'PI 7'!L31+'PI 8'!L31+'PI 9'!L31+'PI 10'!L31+'PI 11'!L31</f>
        <v>0</v>
      </c>
      <c r="L45" s="112">
        <f t="shared" si="6"/>
        <v>0</v>
      </c>
      <c r="M45" s="101"/>
      <c r="N45" s="135">
        <f>'PI 1'!M31+'PI 2'!M31+'PI 3'!M31+'PI 4'!M31+'PI 5'!M31+'PI 6'!M31+'PI 7'!M31+'PI 8'!M31+'PI 9'!M31+'PI 10'!M31+'PI 11'!M31</f>
        <v>0</v>
      </c>
    </row>
    <row r="46" spans="1:20" x14ac:dyDescent="0.25">
      <c r="A46"/>
      <c r="B46" s="238"/>
      <c r="C46" s="240" t="str">
        <f t="shared" si="5"/>
        <v>Graduate Students</v>
      </c>
      <c r="D46" s="241"/>
      <c r="E46" s="242"/>
      <c r="F46" s="21">
        <v>0.26</v>
      </c>
      <c r="G46" s="112">
        <f>'PI 1'!H32+'PI 2'!H32+'PI 3'!H32+'PI 4'!H32+'PI 5'!H32+'PI 6'!H32+'PI 7'!H32+'PI 8'!H32+'PI 9'!H32+'PI 10'!H32+'PI 11'!H32</f>
        <v>0</v>
      </c>
      <c r="H46" s="112">
        <f>'PI 1'!I32+'PI 2'!I32+'PI 3'!I32+'PI 4'!I32+'PI 5'!I32+'PI 6'!I32+'PI 7'!I32+'PI 8'!I32+'PI 9'!I32+'PI 10'!I32+'PI 11'!I32</f>
        <v>0</v>
      </c>
      <c r="I46" s="112">
        <f>'PI 1'!J32+'PI 2'!J32+'PI 3'!J32+'PI 4'!J32+'PI 5'!J32+'PI 6'!J32+'PI 7'!J32+'PI 8'!J32+'PI 9'!J32+'PI 10'!J32+'PI 11'!J32</f>
        <v>0</v>
      </c>
      <c r="J46" s="112">
        <f>'PI 1'!K32+'PI 2'!K32+'PI 3'!K32+'PI 4'!K32+'PI 5'!K32+'PI 6'!K32+'PI 7'!K32+'PI 8'!K32+'PI 9'!K32+'PI 10'!K32+'PI 11'!K32</f>
        <v>0</v>
      </c>
      <c r="K46" s="112">
        <f>'PI 1'!L32+'PI 2'!L32+'PI 3'!L32+'PI 4'!L32+'PI 5'!L32+'PI 6'!L32+'PI 7'!L32+'PI 8'!L32+'PI 9'!L32+'PI 10'!L32+'PI 11'!L32</f>
        <v>0</v>
      </c>
      <c r="L46" s="112">
        <f t="shared" si="6"/>
        <v>0</v>
      </c>
      <c r="M46" s="101"/>
      <c r="N46" s="135">
        <f>'PI 1'!M32+'PI 2'!M32+'PI 3'!M32+'PI 4'!M32+'PI 5'!M32+'PI 6'!M32+'PI 7'!M32+'PI 8'!M32+'PI 9'!M32+'PI 10'!M32+'PI 11'!M32</f>
        <v>0</v>
      </c>
    </row>
    <row r="47" spans="1:20" x14ac:dyDescent="0.25">
      <c r="A47"/>
      <c r="B47" s="238"/>
      <c r="C47" s="240" t="str">
        <f t="shared" si="5"/>
        <v>Udergraduates</v>
      </c>
      <c r="D47" s="241"/>
      <c r="E47" s="242"/>
      <c r="F47" s="21">
        <v>1.4999999999999999E-2</v>
      </c>
      <c r="G47" s="112">
        <f>'PI 1'!H33+'PI 2'!H33+'PI 3'!H33+'PI 4'!H33+'PI 5'!H33+'PI 6'!H33+'PI 7'!H33+'PI 8'!H33+'PI 9'!H33+'PI 10'!H33+'PI 11'!H33</f>
        <v>0</v>
      </c>
      <c r="H47" s="112">
        <f>'PI 1'!I33+'PI 2'!I33+'PI 3'!I33+'PI 4'!I33+'PI 5'!I33+'PI 6'!I33+'PI 7'!I33+'PI 8'!I33+'PI 9'!I33+'PI 10'!I33+'PI 11'!I33</f>
        <v>0</v>
      </c>
      <c r="I47" s="112">
        <f>'PI 1'!J33+'PI 2'!J33+'PI 3'!J33+'PI 4'!J33+'PI 5'!J33+'PI 6'!J33+'PI 7'!J33+'PI 8'!J33+'PI 9'!J33+'PI 10'!J33+'PI 11'!J33</f>
        <v>0</v>
      </c>
      <c r="J47" s="112">
        <f>'PI 1'!K33+'PI 2'!K33+'PI 3'!K33+'PI 4'!K33+'PI 5'!K33+'PI 6'!K33+'PI 7'!K33+'PI 8'!K33+'PI 9'!K33+'PI 10'!K33+'PI 11'!K33</f>
        <v>0</v>
      </c>
      <c r="K47" s="112">
        <f>'PI 1'!L33+'PI 2'!L33+'PI 3'!L33+'PI 4'!L33+'PI 5'!L33+'PI 6'!L33+'PI 7'!L33+'PI 8'!L33+'PI 9'!L33+'PI 10'!L33+'PI 11'!L33</f>
        <v>0</v>
      </c>
      <c r="L47" s="112">
        <f t="shared" si="6"/>
        <v>0</v>
      </c>
      <c r="M47" s="101"/>
      <c r="N47" s="135">
        <f>'PI 1'!M33+'PI 2'!M33+'PI 3'!M33+'PI 4'!M33+'PI 5'!M33+'PI 6'!M33+'PI 7'!M33+'PI 8'!M33+'PI 9'!M33+'PI 10'!M33+'PI 11'!M33</f>
        <v>0</v>
      </c>
    </row>
    <row r="48" spans="1:20" x14ac:dyDescent="0.25">
      <c r="A48"/>
      <c r="B48" s="239"/>
      <c r="C48" s="240" t="str">
        <f t="shared" si="5"/>
        <v>Temp</v>
      </c>
      <c r="D48" s="241"/>
      <c r="E48" s="242"/>
      <c r="F48" s="21">
        <v>0.245</v>
      </c>
      <c r="G48" s="112">
        <f>'PI 1'!H34+'PI 2'!H34+'PI 3'!H34+'PI 4'!H34+'PI 5'!H34+'PI 6'!H34+'PI 7'!H34+'PI 8'!H34+'PI 9'!H34+'PI 10'!H34+'PI 11'!H34</f>
        <v>0</v>
      </c>
      <c r="H48" s="112">
        <f>'PI 1'!I34+'PI 2'!I34+'PI 3'!I34+'PI 4'!I34+'PI 5'!I34+'PI 6'!I34+'PI 7'!I34+'PI 8'!I34+'PI 9'!I34+'PI 10'!I34+'PI 11'!I34</f>
        <v>0</v>
      </c>
      <c r="I48" s="112">
        <f>'PI 1'!J34+'PI 2'!J34+'PI 3'!J34+'PI 4'!J34+'PI 5'!J34+'PI 6'!J34+'PI 7'!J34+'PI 8'!J34+'PI 9'!J34+'PI 10'!J34+'PI 11'!J34</f>
        <v>0</v>
      </c>
      <c r="J48" s="112">
        <f>'PI 1'!K34+'PI 2'!K34+'PI 3'!K34+'PI 4'!K34+'PI 5'!K34+'PI 6'!K34+'PI 7'!K34+'PI 8'!K34+'PI 9'!K34+'PI 10'!K34+'PI 11'!K34</f>
        <v>0</v>
      </c>
      <c r="K48" s="112">
        <f>'PI 1'!L34+'PI 2'!L34+'PI 3'!L34+'PI 4'!L34+'PI 5'!L34+'PI 6'!L34+'PI 7'!L34+'PI 8'!L34+'PI 9'!L34+'PI 10'!L34+'PI 11'!L34</f>
        <v>0</v>
      </c>
      <c r="L48" s="112">
        <f t="shared" si="6"/>
        <v>0</v>
      </c>
      <c r="M48" s="101"/>
      <c r="N48" s="135">
        <f>'PI 1'!M34+'PI 2'!M34+'PI 3'!M34+'PI 4'!M34+'PI 5'!M34+'PI 6'!M34+'PI 7'!M34+'PI 8'!M34+'PI 9'!M34+'PI 10'!M34+'PI 11'!M34</f>
        <v>0</v>
      </c>
    </row>
    <row r="49" spans="1:14" x14ac:dyDescent="0.25">
      <c r="A49"/>
      <c r="B49" s="73"/>
      <c r="C49" s="74" t="s">
        <v>21</v>
      </c>
      <c r="D49" s="74"/>
      <c r="E49" s="74"/>
      <c r="F49" s="74"/>
      <c r="G49" s="75">
        <f t="shared" ref="G49:L49" si="7">SUM(G31:G48)</f>
        <v>0</v>
      </c>
      <c r="H49" s="75">
        <f>SUM(H31:H48)</f>
        <v>0</v>
      </c>
      <c r="I49" s="75">
        <f t="shared" si="7"/>
        <v>0</v>
      </c>
      <c r="J49" s="75">
        <f t="shared" si="7"/>
        <v>0</v>
      </c>
      <c r="K49" s="75">
        <f t="shared" si="7"/>
        <v>0</v>
      </c>
      <c r="L49" s="75">
        <f t="shared" si="7"/>
        <v>0</v>
      </c>
      <c r="M49" s="101"/>
      <c r="N49" s="75">
        <f>'PI 1'!M35+'PI 2'!M35+'PI 3'!M35+'PI 4'!M35+'PI 5'!M35+'PI 6'!M35+'PI 7'!M35+'PI 8'!M35+'PI 9'!M35+'PI 10'!M35+'PI 11'!M35</f>
        <v>0</v>
      </c>
    </row>
    <row r="50" spans="1:14" ht="6.75" customHeight="1" x14ac:dyDescent="0.25">
      <c r="A50"/>
      <c r="B50"/>
      <c r="C50"/>
      <c r="D50"/>
      <c r="E50"/>
      <c r="F50"/>
      <c r="G50" s="55"/>
      <c r="H50" s="55"/>
      <c r="I50" s="55"/>
      <c r="J50" s="55"/>
      <c r="K50" s="55"/>
      <c r="L50" s="55"/>
      <c r="M50" s="55"/>
      <c r="N50" s="101"/>
    </row>
    <row r="51" spans="1:14" x14ac:dyDescent="0.25">
      <c r="A51"/>
      <c r="B51" s="65"/>
      <c r="C51" s="66" t="s">
        <v>22</v>
      </c>
      <c r="D51" s="66"/>
      <c r="E51" s="66"/>
      <c r="F51" s="66"/>
      <c r="G51" s="68">
        <f t="shared" ref="G51:N51" si="8">SUM(G28,G49)</f>
        <v>0</v>
      </c>
      <c r="H51" s="68">
        <f t="shared" si="8"/>
        <v>0</v>
      </c>
      <c r="I51" s="68">
        <f t="shared" si="8"/>
        <v>0</v>
      </c>
      <c r="J51" s="68">
        <f>SUM(J28,J49)</f>
        <v>0</v>
      </c>
      <c r="K51" s="68">
        <f t="shared" si="8"/>
        <v>0</v>
      </c>
      <c r="L51" s="68">
        <f t="shared" si="8"/>
        <v>0</v>
      </c>
      <c r="M51" s="68">
        <f t="shared" si="8"/>
        <v>0</v>
      </c>
      <c r="N51" s="68">
        <f t="shared" si="8"/>
        <v>0</v>
      </c>
    </row>
    <row r="52" spans="1:14" ht="6.75" customHeight="1" x14ac:dyDescent="0.25">
      <c r="A52"/>
      <c r="B52"/>
      <c r="C52"/>
      <c r="D52"/>
      <c r="E52"/>
      <c r="F52"/>
      <c r="G52" s="55"/>
      <c r="H52" s="55"/>
      <c r="I52" s="55"/>
      <c r="J52" s="55"/>
      <c r="K52" s="55"/>
      <c r="L52" s="55"/>
      <c r="M52" s="55"/>
      <c r="N52" s="101"/>
    </row>
    <row r="53" spans="1:14" x14ac:dyDescent="0.25">
      <c r="A53" s="16" t="s">
        <v>45</v>
      </c>
      <c r="B53" s="17"/>
      <c r="C53" s="17"/>
      <c r="D53" s="17"/>
      <c r="E53" s="17"/>
      <c r="F53" s="17"/>
      <c r="G53" s="59"/>
      <c r="H53" s="59"/>
      <c r="I53" s="59"/>
      <c r="J53" s="59"/>
      <c r="K53" s="59"/>
      <c r="L53" s="60"/>
      <c r="M53" s="109"/>
      <c r="N53" s="100"/>
    </row>
    <row r="54" spans="1:14" x14ac:dyDescent="0.25">
      <c r="A54"/>
      <c r="B54" s="18">
        <v>1</v>
      </c>
      <c r="C54" s="245"/>
      <c r="D54" s="245"/>
      <c r="E54" s="245"/>
      <c r="F54" s="245"/>
      <c r="G54" s="51"/>
      <c r="H54" s="51"/>
      <c r="I54" s="51"/>
      <c r="J54" s="51">
        <f>SUM('PI 1'!K40,'PI 2'!K40,'PI 6'!K40,'PI 7'!K40,'PI 3'!K40,'PI 4'!K40,'PI 5'!K40,'PI 8'!K40+'PI 9'!K40+'PI 10'!K40+'PI 11'!K40)</f>
        <v>0</v>
      </c>
      <c r="K54" s="51">
        <f>SUM('PI 1'!L40,'PI 2'!L40,'PI 6'!L40,'PI 7'!L40,'PI 3'!L40,'PI 4'!L40,'PI 5'!L40,'PI 8'!L40+'PI 9'!L40+'PI 10'!L40+'PI 11'!L40)</f>
        <v>0</v>
      </c>
      <c r="L54" s="51">
        <f>SUM(G54:K54)</f>
        <v>0</v>
      </c>
      <c r="M54" s="101"/>
      <c r="N54" s="135">
        <f>'PI 1'!M40+'PI 2'!M40+'PI 3'!M40+'PI 4'!M40+'PI 5'!M40+'PI 6'!M40+'PI 7'!M40+'PI 8'!M40+'PI 9'!M40+'PI 10'!M40+'PI 11'!M40</f>
        <v>0</v>
      </c>
    </row>
    <row r="55" spans="1:14" x14ac:dyDescent="0.25">
      <c r="A55"/>
      <c r="B55" s="40">
        <v>2</v>
      </c>
      <c r="C55" s="245"/>
      <c r="D55" s="245"/>
      <c r="E55" s="245"/>
      <c r="F55" s="245"/>
      <c r="G55" s="51"/>
      <c r="H55" s="51"/>
      <c r="I55" s="51"/>
      <c r="J55" s="51">
        <f>SUM('PI 1'!K41,'PI 2'!K41,'PI 6'!K41,'PI 7'!K41,'PI 3'!K41,'PI 4'!K41,'PI 5'!K41,'PI 8'!K41+'PI 9'!K41+'PI 10'!K41+'PI 11'!K41)</f>
        <v>0</v>
      </c>
      <c r="K55" s="51">
        <f>SUM('PI 1'!L41,'PI 2'!L41,'PI 6'!L41,'PI 7'!L41,'PI 3'!L41,'PI 4'!L41,'PI 5'!L41,'PI 8'!L41+'PI 9'!L41+'PI 10'!L41+'PI 11'!L41)</f>
        <v>0</v>
      </c>
      <c r="L55" s="51">
        <f>SUM(G55:K55)</f>
        <v>0</v>
      </c>
      <c r="M55" s="101"/>
      <c r="N55" s="135">
        <f>'PI 1'!M41+'PI 2'!M41+'PI 3'!M41+'PI 4'!M41+'PI 5'!M41+'PI 6'!M41+'PI 7'!M41+'PI 8'!M41+'PI 9'!M41+'PI 10'!M41+'PI 11'!M41</f>
        <v>0</v>
      </c>
    </row>
    <row r="56" spans="1:14" x14ac:dyDescent="0.25">
      <c r="A56"/>
      <c r="B56" s="40">
        <v>3</v>
      </c>
      <c r="C56" s="245"/>
      <c r="D56" s="245"/>
      <c r="E56" s="245"/>
      <c r="F56" s="245"/>
      <c r="G56" s="51"/>
      <c r="H56" s="51"/>
      <c r="I56" s="51"/>
      <c r="J56" s="51">
        <f>SUM('PI 1'!K42,'PI 2'!K42,'PI 6'!K42,'PI 7'!K42,'PI 3'!K42,'PI 4'!K42,'PI 5'!K42,'PI 8'!K42+'PI 9'!K42+'PI 10'!K42+'PI 11'!K42)</f>
        <v>0</v>
      </c>
      <c r="K56" s="51">
        <f>SUM('PI 1'!L42,'PI 2'!L42,'PI 6'!L42,'PI 7'!L42,'PI 3'!L42,'PI 4'!L42,'PI 5'!L42,'PI 8'!L42+'PI 9'!L42+'PI 10'!L42+'PI 11'!L42)</f>
        <v>0</v>
      </c>
      <c r="L56" s="51">
        <f>SUM(G56:K56)</f>
        <v>0</v>
      </c>
      <c r="M56" s="101"/>
      <c r="N56" s="135">
        <f>'PI 1'!M42+'PI 2'!M42+'PI 3'!M42+'PI 4'!M42+'PI 5'!M42+'PI 6'!M42+'PI 7'!M42+'PI 8'!M42+'PI 9'!M42+'PI 10'!M42+'PI 11'!M42</f>
        <v>0</v>
      </c>
    </row>
    <row r="57" spans="1:14" x14ac:dyDescent="0.25">
      <c r="A57"/>
      <c r="B57" s="40">
        <v>4</v>
      </c>
      <c r="C57" s="245"/>
      <c r="D57" s="245"/>
      <c r="E57" s="245"/>
      <c r="F57" s="245"/>
      <c r="G57" s="51"/>
      <c r="H57" s="51"/>
      <c r="I57" s="51"/>
      <c r="J57" s="51">
        <f>SUM('PI 1'!K43,'PI 2'!K43,'PI 6'!K43,'PI 7'!K43,'PI 3'!K43,'PI 4'!K43,'PI 5'!K43,'PI 8'!K43+'PI 9'!K43+'PI 10'!K43+'PI 11'!K43)</f>
        <v>0</v>
      </c>
      <c r="K57" s="51">
        <f>SUM('PI 1'!L43,'PI 2'!L43,'PI 6'!L43,'PI 7'!L43,'PI 3'!L43,'PI 4'!L43,'PI 5'!L43,'PI 8'!L43+'PI 9'!L43+'PI 10'!L43+'PI 11'!L43)</f>
        <v>0</v>
      </c>
      <c r="L57" s="51">
        <f>SUM(G57:K57)</f>
        <v>0</v>
      </c>
      <c r="M57" s="101"/>
      <c r="N57" s="135">
        <f>'PI 1'!M43+'PI 2'!M43+'PI 3'!M43+'PI 4'!M43+'PI 5'!M43+'PI 6'!M43+'PI 7'!M43+'PI 8'!M43+'PI 9'!M43+'PI 10'!M43+'PI 11'!M43</f>
        <v>0</v>
      </c>
    </row>
    <row r="58" spans="1:14" x14ac:dyDescent="0.25">
      <c r="A58"/>
      <c r="B58" s="40">
        <v>5</v>
      </c>
      <c r="C58" s="245"/>
      <c r="D58" s="245"/>
      <c r="E58" s="245"/>
      <c r="F58" s="245"/>
      <c r="G58" s="51"/>
      <c r="H58" s="51"/>
      <c r="I58" s="51"/>
      <c r="J58" s="51">
        <f>SUM('PI 1'!K44,'PI 2'!K44,'PI 6'!K44,'PI 7'!K44,'PI 3'!K44,'PI 4'!K44,'PI 5'!K44,'PI 8'!K44+'PI 9'!K44+'PI 10'!K44+'PI 11'!K44)</f>
        <v>0</v>
      </c>
      <c r="K58" s="51">
        <f>SUM('PI 1'!L44,'PI 2'!L44,'PI 6'!L44,'PI 7'!L44,'PI 3'!L44,'PI 4'!L44,'PI 5'!L44,'PI 8'!L44+'PI 9'!L44+'PI 10'!L44+'PI 11'!L44)</f>
        <v>0</v>
      </c>
      <c r="L58" s="51">
        <f>SUM(G58:K58)</f>
        <v>0</v>
      </c>
      <c r="M58" s="101"/>
      <c r="N58" s="135">
        <f>'PI 1'!M44+'PI 2'!M44+'PI 3'!M44+'PI 4'!M44+'PI 5'!M44+'PI 6'!M44+'PI 7'!M44+'PI 8'!M44+'PI 9'!M44+'PI 10'!M44+'PI 11'!M44</f>
        <v>0</v>
      </c>
    </row>
    <row r="59" spans="1:14" x14ac:dyDescent="0.25">
      <c r="A59"/>
      <c r="B59" s="67"/>
      <c r="C59" s="67" t="s">
        <v>23</v>
      </c>
      <c r="D59" s="67"/>
      <c r="E59" s="67"/>
      <c r="F59" s="67"/>
      <c r="G59" s="68">
        <f t="shared" ref="G59:L59" si="9">SUM(G54:G58)</f>
        <v>0</v>
      </c>
      <c r="H59" s="68">
        <f t="shared" si="9"/>
        <v>0</v>
      </c>
      <c r="I59" s="68">
        <f t="shared" si="9"/>
        <v>0</v>
      </c>
      <c r="J59" s="68">
        <f t="shared" si="9"/>
        <v>0</v>
      </c>
      <c r="K59" s="68">
        <f t="shared" si="9"/>
        <v>0</v>
      </c>
      <c r="L59" s="68">
        <f t="shared" si="9"/>
        <v>0</v>
      </c>
      <c r="M59" s="62"/>
      <c r="N59" s="68">
        <f>'PI 1'!M45+'PI 2'!M45+'PI 3'!M45+'PI 4'!M45+'PI 5'!M45+'PI 6'!M45+'PI 7'!M45+'PI 8'!M45+'PI 9'!M45+'PI 10'!M45+'PI 11'!M45</f>
        <v>0</v>
      </c>
    </row>
    <row r="60" spans="1:14" ht="6.75" customHeight="1" x14ac:dyDescent="0.25">
      <c r="A60"/>
      <c r="B60"/>
      <c r="C60"/>
      <c r="D60"/>
      <c r="E60"/>
      <c r="F60"/>
      <c r="G60" s="55"/>
      <c r="H60" s="55"/>
      <c r="I60" s="55"/>
      <c r="J60" s="55"/>
      <c r="K60" s="55"/>
      <c r="L60" s="55"/>
      <c r="M60" s="55"/>
      <c r="N60" s="62"/>
    </row>
    <row r="61" spans="1:14" x14ac:dyDescent="0.25">
      <c r="A61" s="16" t="s">
        <v>24</v>
      </c>
      <c r="B61" s="184"/>
      <c r="C61" s="17"/>
      <c r="D61" s="17"/>
      <c r="E61" s="17"/>
      <c r="F61" s="17"/>
      <c r="G61" s="59"/>
      <c r="H61" s="59"/>
      <c r="I61" s="59"/>
      <c r="J61" s="59"/>
      <c r="K61" s="59"/>
      <c r="L61" s="60"/>
      <c r="M61" s="109"/>
      <c r="N61" s="100"/>
    </row>
    <row r="62" spans="1:14" x14ac:dyDescent="0.25">
      <c r="A62"/>
      <c r="B62" s="40">
        <v>1</v>
      </c>
      <c r="C62" s="243" t="s">
        <v>30</v>
      </c>
      <c r="D62" s="243"/>
      <c r="E62" s="243"/>
      <c r="F62" s="243"/>
      <c r="G62" s="51">
        <f>'PI 1'!H48+'PI 2'!H48+'PI 3'!H48+'PI 4'!H48+'PI 5'!H48+'PI 6'!H48+'PI 7'!H48+'PI 8'!H48+'PI 9'!H48+'PI 10'!H48+'PI 11'!H48</f>
        <v>0</v>
      </c>
      <c r="H62" s="51">
        <f>'PI 1'!I48+'PI 2'!I48+'PI 3'!I48+'PI 4'!I48+'PI 5'!I48+'PI 6'!I48+'PI 7'!I48+'PI 8'!I48+'PI 9'!I48+'PI 10'!I48+'PI 11'!I48</f>
        <v>0</v>
      </c>
      <c r="I62" s="51">
        <f>'PI 1'!J48+'PI 2'!J48+'PI 3'!J48+'PI 4'!J48+'PI 5'!J48+'PI 6'!J48+'PI 7'!J48+'PI 8'!J48+'PI 9'!J48+'PI 10'!J48+'PI 11'!J48</f>
        <v>0</v>
      </c>
      <c r="J62" s="51">
        <f>'PI 1'!K48+'PI 2'!K48+'PI 3'!K48+'PI 4'!K48+'PI 5'!K48+'PI 6'!K48+'PI 7'!K48+'PI 8'!K48+'PI 9'!K48+'PI 10'!K48+'PI 11'!K48</f>
        <v>0</v>
      </c>
      <c r="K62" s="51">
        <f>'PI 1'!L48+'PI 2'!L48+'PI 3'!L48+'PI 4'!L48+'PI 5'!L48+'PI 6'!L48+'PI 7'!L48+'PI 8'!L48+'PI 9'!L48+'PI 10'!L48+'PI 11'!L48</f>
        <v>0</v>
      </c>
      <c r="L62" s="51">
        <f>SUM(G62:K62)</f>
        <v>0</v>
      </c>
      <c r="M62" s="101"/>
      <c r="N62" s="135">
        <f>'PI 1'!M48+'PI 2'!M48+'PI 3'!M48+'PI 4'!M48+'PI 5'!M48+'PI 6'!M48+'PI 7'!M48+'PI 8'!M48+'PI 9'!M48+'PI 10'!M48+'PI 11'!M48</f>
        <v>0</v>
      </c>
    </row>
    <row r="63" spans="1:14" x14ac:dyDescent="0.25">
      <c r="A63"/>
      <c r="B63" s="40">
        <v>2</v>
      </c>
      <c r="C63" s="243" t="s">
        <v>31</v>
      </c>
      <c r="D63" s="243"/>
      <c r="E63" s="243"/>
      <c r="F63" s="243"/>
      <c r="G63" s="51">
        <f>'PI 1'!H49+'PI 2'!H49+'PI 3'!H49+'PI 4'!H49+'PI 5'!H49+'PI 6'!H49+'PI 7'!H49+'PI 8'!H49+'PI 9'!H49+'PI 10'!H49+'PI 11'!H49</f>
        <v>0</v>
      </c>
      <c r="H63" s="51">
        <f>'PI 1'!I49+'PI 2'!I49+'PI 3'!I49+'PI 4'!I49+'PI 5'!I49+'PI 6'!I49+'PI 7'!I49+'PI 8'!I49+'PI 9'!I49+'PI 10'!I49+'PI 11'!I49</f>
        <v>0</v>
      </c>
      <c r="I63" s="51">
        <f>'PI 1'!J49+'PI 2'!J49+'PI 3'!J49+'PI 4'!J49+'PI 5'!J49+'PI 6'!J49+'PI 7'!J49+'PI 8'!J49+'PI 9'!J49+'PI 10'!J49+'PI 11'!J49</f>
        <v>0</v>
      </c>
      <c r="J63" s="51">
        <f>'PI 1'!K49+'PI 2'!K49+'PI 3'!K49+'PI 4'!K49+'PI 5'!K49+'PI 6'!K49+'PI 7'!K49+'PI 8'!K49+'PI 9'!K49+'PI 10'!K49+'PI 11'!K49</f>
        <v>0</v>
      </c>
      <c r="K63" s="51">
        <f>'PI 1'!L49+'PI 2'!L49+'PI 3'!L49+'PI 4'!L49+'PI 5'!L49+'PI 6'!L49+'PI 7'!L49+'PI 8'!L49+'PI 9'!L49+'PI 10'!L49+'PI 11'!L49</f>
        <v>0</v>
      </c>
      <c r="L63" s="51">
        <f>SUM(G63:K63)</f>
        <v>0</v>
      </c>
      <c r="M63" s="101"/>
      <c r="N63" s="135">
        <f>'PI 1'!M49+'PI 2'!M49+'PI 3'!M49+'PI 4'!M49+'PI 5'!M49+'PI 6'!M49+'PI 7'!M49+'PI 8'!M49+'PI 9'!M49+'PI 10'!M49+'PI 11'!M49</f>
        <v>0</v>
      </c>
    </row>
    <row r="64" spans="1:14" x14ac:dyDescent="0.25">
      <c r="A64"/>
      <c r="B64" s="187"/>
      <c r="C64" s="187" t="s">
        <v>5</v>
      </c>
      <c r="D64" s="187"/>
      <c r="E64" s="187"/>
      <c r="F64" s="187"/>
      <c r="G64" s="188">
        <f t="shared" ref="G64:L64" si="10">SUM(G62:G63)</f>
        <v>0</v>
      </c>
      <c r="H64" s="188">
        <f t="shared" si="10"/>
        <v>0</v>
      </c>
      <c r="I64" s="188">
        <f t="shared" si="10"/>
        <v>0</v>
      </c>
      <c r="J64" s="188">
        <f t="shared" si="10"/>
        <v>0</v>
      </c>
      <c r="K64" s="188">
        <f t="shared" si="10"/>
        <v>0</v>
      </c>
      <c r="L64" s="188">
        <f t="shared" si="10"/>
        <v>0</v>
      </c>
      <c r="M64" s="62"/>
      <c r="N64" s="68">
        <f>'PI 1'!M50+'PI 2'!M50+'PI 3'!M50+'PI 4'!M50+'PI 5'!M50+'PI 6'!M50+'PI 7'!M50+'PI 8'!M50+'PI 9'!M50+'PI 10'!M50+'PI 11'!M50</f>
        <v>0</v>
      </c>
    </row>
    <row r="65" spans="1:14" ht="6.75" customHeight="1" x14ac:dyDescent="0.25">
      <c r="A65"/>
      <c r="B65"/>
      <c r="C65"/>
      <c r="D65"/>
      <c r="E65"/>
      <c r="F65"/>
      <c r="G65" s="55"/>
      <c r="H65" s="55"/>
      <c r="I65" s="55"/>
      <c r="J65" s="55"/>
      <c r="K65" s="55"/>
      <c r="L65" s="55"/>
      <c r="M65" s="55"/>
      <c r="N65" s="62"/>
    </row>
    <row r="66" spans="1:14" ht="6.75" customHeight="1" x14ac:dyDescent="0.25">
      <c r="A66"/>
      <c r="B66"/>
      <c r="C66"/>
      <c r="D66"/>
      <c r="E66"/>
      <c r="F66"/>
      <c r="G66" s="55"/>
      <c r="H66" s="55"/>
      <c r="I66" s="55"/>
      <c r="J66" s="55"/>
      <c r="K66" s="55"/>
      <c r="L66" s="61"/>
      <c r="M66" s="61"/>
      <c r="N66" s="62"/>
    </row>
    <row r="67" spans="1:14" x14ac:dyDescent="0.25">
      <c r="A67" s="184" t="s">
        <v>25</v>
      </c>
      <c r="B67" s="184"/>
      <c r="C67" s="184"/>
      <c r="D67" s="17"/>
      <c r="E67" s="17"/>
      <c r="F67" s="17"/>
      <c r="G67" s="59"/>
      <c r="H67" s="59"/>
      <c r="I67" s="59"/>
      <c r="J67" s="59"/>
      <c r="K67" s="59"/>
      <c r="L67" s="60"/>
      <c r="M67" s="109"/>
      <c r="N67" s="100"/>
    </row>
    <row r="68" spans="1:14" x14ac:dyDescent="0.25">
      <c r="A68" s="182"/>
      <c r="B68" s="183">
        <v>1</v>
      </c>
      <c r="C68" s="243" t="s">
        <v>35</v>
      </c>
      <c r="D68" s="243"/>
      <c r="E68" s="243"/>
      <c r="F68" s="243"/>
      <c r="G68" s="51">
        <f>'PI 1'!H53+'PI 2'!H53+'PI 3'!H53+'PI 4'!H53+'PI 5'!H53+'PI 6'!H53+'PI 7'!H53+'PI 8'!H53+'PI 9'!H53+'PI 10'!H53+'PI 11'!H53</f>
        <v>0</v>
      </c>
      <c r="H68" s="51">
        <f>'PI 1'!I53+'PI 2'!I53+'PI 3'!I53+'PI 4'!I53+'PI 5'!I53+'PI 6'!I53+'PI 7'!I53+'PI 8'!I53+'PI 9'!I53+'PI 10'!I53+'PI 11'!I53</f>
        <v>0</v>
      </c>
      <c r="I68" s="51">
        <f>'PI 1'!J53+'PI 2'!J53+'PI 3'!J53+'PI 4'!J53+'PI 5'!J53+'PI 6'!J53+'PI 7'!J53+'PI 8'!J53+'PI 9'!J53+'PI 10'!J53+'PI 11'!J53</f>
        <v>0</v>
      </c>
      <c r="J68" s="51">
        <f>'PI 1'!K53+'PI 2'!K53+'PI 3'!K53+'PI 4'!K53+'PI 5'!K53+'PI 6'!K53+'PI 7'!K53+'PI 8'!K53+'PI 9'!K53+'PI 10'!K53+'PI 11'!K53</f>
        <v>0</v>
      </c>
      <c r="K68" s="51">
        <f>'PI 1'!L53+'PI 2'!L53+'PI 3'!L53+'PI 4'!L53+'PI 5'!L53+'PI 6'!L53+'PI 7'!L53+'PI 8'!L53+'PI 9'!L53+'PI 10'!L53+'PI 11'!L53</f>
        <v>0</v>
      </c>
      <c r="L68" s="51">
        <f>SUM(G68:K68)</f>
        <v>0</v>
      </c>
      <c r="M68" s="55"/>
      <c r="N68" s="135">
        <f>'PI 1'!M53+'PI 2'!M53+'PI 3'!M53+'PI 4'!M53+'PI 5'!M53+'PI 6'!M53+'PI 7'!M53+'PI 8'!M53+'PI 9'!M53+'PI 10'!M53+'PI 11'!M53</f>
        <v>0</v>
      </c>
    </row>
    <row r="69" spans="1:14" x14ac:dyDescent="0.25">
      <c r="A69" s="182"/>
      <c r="B69" s="183">
        <v>2</v>
      </c>
      <c r="C69" s="246" t="s">
        <v>36</v>
      </c>
      <c r="D69" s="247"/>
      <c r="E69" s="247"/>
      <c r="F69" s="248"/>
      <c r="G69" s="51">
        <f>'PI 1'!H54+'PI 2'!H54+'PI 3'!H54+'PI 4'!H54+'PI 5'!H54+'PI 6'!H54+'PI 7'!H54+'PI 8'!H54+'PI 9'!H54+'PI 10'!H54+'PI 11'!H54</f>
        <v>0</v>
      </c>
      <c r="H69" s="51">
        <f>'PI 1'!I54+'PI 2'!I54+'PI 3'!I54+'PI 4'!I54+'PI 5'!I54+'PI 6'!I54+'PI 7'!I54+'PI 8'!I54+'PI 9'!I54+'PI 10'!I54+'PI 11'!I54</f>
        <v>0</v>
      </c>
      <c r="I69" s="51">
        <f>'PI 1'!J54+'PI 2'!J54+'PI 3'!J54+'PI 4'!J54+'PI 5'!J54+'PI 6'!J54+'PI 7'!J54+'PI 8'!J54+'PI 9'!J54+'PI 10'!J54+'PI 11'!J54</f>
        <v>0</v>
      </c>
      <c r="J69" s="51">
        <f>'PI 1'!K54+'PI 2'!K54+'PI 3'!K54+'PI 4'!K54+'PI 5'!K54+'PI 6'!K54+'PI 7'!K54+'PI 8'!K54+'PI 9'!K54+'PI 10'!K54+'PI 11'!K54</f>
        <v>0</v>
      </c>
      <c r="K69" s="51">
        <f>'PI 1'!L54+'PI 2'!L54+'PI 3'!L54+'PI 4'!L54+'PI 5'!L54+'PI 6'!L54+'PI 7'!L54+'PI 8'!L54+'PI 9'!L54+'PI 10'!L54+'PI 11'!L54</f>
        <v>0</v>
      </c>
      <c r="L69" s="51">
        <f>SUM(G69:K69)</f>
        <v>0</v>
      </c>
      <c r="M69" s="55"/>
      <c r="N69" s="135">
        <f>'PI 1'!M54+'PI 2'!M54+'PI 3'!M54+'PI 4'!M54+'PI 5'!M54+'PI 6'!M54+'PI 7'!M54+'PI 8'!M54+'PI 9'!M54+'PI 10'!M54+'PI 11'!M54</f>
        <v>0</v>
      </c>
    </row>
    <row r="70" spans="1:14" x14ac:dyDescent="0.25">
      <c r="A70" s="182"/>
      <c r="B70" s="183">
        <v>3</v>
      </c>
      <c r="C70" s="246" t="s">
        <v>37</v>
      </c>
      <c r="D70" s="247"/>
      <c r="E70" s="247"/>
      <c r="F70" s="248"/>
      <c r="G70" s="51">
        <f>'PI 1'!H55+'PI 2'!H55+'PI 3'!H55+'PI 4'!H55+'PI 5'!H55+'PI 6'!H55+'PI 7'!H55+'PI 8'!H55+'PI 9'!H55+'PI 10'!H55+'PI 11'!H55</f>
        <v>0</v>
      </c>
      <c r="H70" s="51">
        <f>'PI 1'!I55+'PI 2'!I55+'PI 3'!I55+'PI 4'!I55+'PI 5'!I55+'PI 6'!I55+'PI 7'!I55+'PI 8'!I55+'PI 9'!I55+'PI 10'!I55+'PI 11'!I55</f>
        <v>0</v>
      </c>
      <c r="I70" s="51">
        <f>'PI 1'!J55+'PI 2'!J55+'PI 3'!J55+'PI 4'!J55+'PI 5'!J55+'PI 6'!J55+'PI 7'!J55+'PI 8'!J55+'PI 9'!J55+'PI 10'!J55+'PI 11'!J55</f>
        <v>0</v>
      </c>
      <c r="J70" s="51">
        <f>'PI 1'!K55+'PI 2'!K55+'PI 3'!K55+'PI 4'!K55+'PI 5'!K55+'PI 6'!K55+'PI 7'!K55+'PI 8'!K55+'PI 9'!K55+'PI 10'!K55+'PI 11'!K55</f>
        <v>0</v>
      </c>
      <c r="K70" s="51">
        <f>'PI 1'!L55+'PI 2'!L55+'PI 3'!L55+'PI 4'!L55+'PI 5'!L55+'PI 6'!L55+'PI 7'!L55+'PI 8'!L55+'PI 9'!L55+'PI 10'!L55+'PI 11'!L55</f>
        <v>0</v>
      </c>
      <c r="L70" s="51">
        <f t="shared" ref="L70:L73" si="11">SUM(G70:K70)</f>
        <v>0</v>
      </c>
      <c r="M70" s="55"/>
      <c r="N70" s="135">
        <f>'PI 1'!M55+'PI 2'!M55+'PI 3'!M55+'PI 4'!M55+'PI 5'!M55+'PI 6'!M55+'PI 7'!M55+'PI 8'!M55+'PI 9'!M55+'PI 10'!M55+'PI 11'!M55</f>
        <v>0</v>
      </c>
    </row>
    <row r="71" spans="1:14" x14ac:dyDescent="0.25">
      <c r="A71" s="182"/>
      <c r="B71" s="183">
        <v>4</v>
      </c>
      <c r="C71" s="243" t="s">
        <v>58</v>
      </c>
      <c r="D71" s="243"/>
      <c r="E71" s="243"/>
      <c r="F71" s="243"/>
      <c r="G71" s="51">
        <f>'PI 1'!H56+'PI 2'!H56+'PI 3'!H56+'PI 4'!H56+'PI 5'!H56+'PI 6'!H56+'PI 7'!H56+'PI 8'!H56+'PI 9'!H56+'PI 10'!H56+'PI 11'!H56</f>
        <v>0</v>
      </c>
      <c r="H71" s="51">
        <f>'PI 1'!I56+'PI 2'!I56+'PI 3'!I56+'PI 4'!I56+'PI 5'!I56+'PI 6'!I56+'PI 7'!I56+'PI 8'!I56+'PI 9'!I56+'PI 10'!I56+'PI 11'!I56</f>
        <v>0</v>
      </c>
      <c r="I71" s="51">
        <f>'PI 1'!J56+'PI 2'!J56+'PI 3'!J56+'PI 4'!J56+'PI 5'!J56+'PI 6'!J56+'PI 7'!J56+'PI 8'!J56+'PI 9'!J56+'PI 10'!J56+'PI 11'!J56</f>
        <v>0</v>
      </c>
      <c r="J71" s="51">
        <f>'PI 1'!K56+'PI 2'!K56+'PI 3'!K56+'PI 4'!K56+'PI 5'!K56+'PI 6'!K56+'PI 7'!K56+'PI 8'!K56+'PI 9'!K56+'PI 10'!K56+'PI 11'!K56</f>
        <v>0</v>
      </c>
      <c r="K71" s="51">
        <f>'PI 1'!L56+'PI 2'!L56+'PI 3'!L56+'PI 4'!L56+'PI 5'!L56+'PI 6'!L56+'PI 7'!L56+'PI 8'!L56+'PI 9'!L56+'PI 10'!L56+'PI 11'!L56</f>
        <v>0</v>
      </c>
      <c r="L71" s="51">
        <f t="shared" si="11"/>
        <v>0</v>
      </c>
      <c r="M71" s="55"/>
      <c r="N71" s="135">
        <f>'PI 1'!M56+'PI 2'!M56+'PI 3'!M56+'PI 4'!M56+'PI 5'!M56+'PI 6'!M56+'PI 7'!M56+'PI 8'!M56+'PI 9'!M56+'PI 10'!M56+'PI 11'!M56</f>
        <v>0</v>
      </c>
    </row>
    <row r="72" spans="1:14" x14ac:dyDescent="0.25">
      <c r="A72" s="182"/>
      <c r="B72" s="183">
        <v>5</v>
      </c>
      <c r="C72" s="243" t="s">
        <v>38</v>
      </c>
      <c r="D72" s="243"/>
      <c r="E72" s="243"/>
      <c r="F72" s="243"/>
      <c r="G72" s="51">
        <f>'PI 1'!H57+'PI 2'!H57+'PI 3'!H57+'PI 4'!H57+'PI 5'!H57+'PI 6'!H57+'PI 7'!H57+'PI 8'!H57+'PI 9'!H57+'PI 10'!H57+'PI 11'!H57</f>
        <v>0</v>
      </c>
      <c r="H72" s="51">
        <f>'PI 1'!I57+'PI 2'!I57+'PI 3'!I57+'PI 4'!I57+'PI 5'!I57+'PI 6'!I57+'PI 7'!I57+'PI 8'!I57+'PI 9'!I57+'PI 10'!I57+'PI 11'!I57</f>
        <v>0</v>
      </c>
      <c r="I72" s="51">
        <f>'PI 1'!J57+'PI 2'!J57+'PI 3'!J57+'PI 4'!J57+'PI 5'!J57+'PI 6'!J57+'PI 7'!J57+'PI 8'!J57+'PI 9'!J57+'PI 10'!J57+'PI 11'!J57</f>
        <v>0</v>
      </c>
      <c r="J72" s="51">
        <f>'PI 1'!K57+'PI 2'!K57+'PI 3'!K57+'PI 4'!K57+'PI 5'!K57+'PI 6'!K57+'PI 7'!K57+'PI 8'!K57+'PI 9'!K57+'PI 10'!K57+'PI 11'!K57</f>
        <v>0</v>
      </c>
      <c r="K72" s="51">
        <f>'PI 1'!L57+'PI 2'!L57+'PI 3'!L57+'PI 4'!L57+'PI 5'!L57+'PI 6'!L57+'PI 7'!L57+'PI 8'!L57+'PI 9'!L57+'PI 10'!L57+'PI 11'!L57</f>
        <v>0</v>
      </c>
      <c r="L72" s="51">
        <f t="shared" si="11"/>
        <v>0</v>
      </c>
      <c r="M72" s="55"/>
      <c r="N72" s="135">
        <f>'PI 1'!M57+'PI 2'!M57+'PI 3'!M57+'PI 4'!M57+'PI 5'!M57+'PI 6'!M57+'PI 7'!M57+'PI 8'!M57+'PI 9'!M57+'PI 10'!M57+'PI 11'!M57</f>
        <v>0</v>
      </c>
    </row>
    <row r="73" spans="1:14" x14ac:dyDescent="0.25">
      <c r="A73" s="182"/>
      <c r="B73" s="183">
        <v>6</v>
      </c>
      <c r="C73" s="243" t="s">
        <v>81</v>
      </c>
      <c r="D73" s="243"/>
      <c r="E73" s="243"/>
      <c r="F73" s="243"/>
      <c r="G73" s="51">
        <f>'PI 1'!H58+'PI 2'!H58+'PI 3'!H58+'PI 4'!H58+'PI 5'!H58+'PI 6'!H58+'PI 7'!H58+'PI 8'!H58+'PI 9'!H58+'PI 10'!H58+'PI 11'!H58</f>
        <v>0</v>
      </c>
      <c r="H73" s="51">
        <f>'PI 1'!I58+'PI 2'!I58+'PI 3'!I58+'PI 4'!I58+'PI 5'!I58+'PI 6'!I58+'PI 7'!I58+'PI 8'!I58+'PI 9'!I58+'PI 10'!I58+'PI 11'!I58</f>
        <v>0</v>
      </c>
      <c r="I73" s="51">
        <f>'PI 1'!J58+'PI 2'!J58+'PI 3'!J58+'PI 4'!J58+'PI 5'!J58+'PI 6'!J58+'PI 7'!J58+'PI 8'!J58+'PI 9'!J58+'PI 10'!J58+'PI 11'!J58</f>
        <v>0</v>
      </c>
      <c r="J73" s="51">
        <f>'PI 1'!K58+'PI 2'!K58+'PI 3'!K58+'PI 4'!K58+'PI 5'!K58+'PI 6'!K58+'PI 7'!K58+'PI 8'!K58+'PI 9'!K58+'PI 10'!K58+'PI 11'!K58</f>
        <v>0</v>
      </c>
      <c r="K73" s="51">
        <f>'PI 1'!L58+'PI 2'!L58+'PI 3'!L58+'PI 4'!L58+'PI 5'!L58+'PI 6'!L58+'PI 7'!L58+'PI 8'!L58+'PI 9'!L58+'PI 10'!L58+'PI 11'!L58</f>
        <v>0</v>
      </c>
      <c r="L73" s="51">
        <f t="shared" si="11"/>
        <v>0</v>
      </c>
      <c r="M73" s="55"/>
      <c r="N73" s="135">
        <f>'PI 1'!M58+'PI 2'!M58+'PI 3'!M58+'PI 4'!M58+'PI 5'!M58+'PI 6'!M58+'PI 7'!M58+'PI 8'!M58+'PI 9'!M58+'PI 10'!M58+'PI 11'!M58</f>
        <v>0</v>
      </c>
    </row>
    <row r="74" spans="1:14" x14ac:dyDescent="0.25">
      <c r="A74" s="182"/>
      <c r="B74" s="183">
        <v>7</v>
      </c>
      <c r="C74" s="243" t="s">
        <v>42</v>
      </c>
      <c r="D74" s="243"/>
      <c r="E74" s="243"/>
      <c r="F74" s="243"/>
      <c r="G74" s="51">
        <f>'PI 1'!H59+'PI 2'!H59+'PI 3'!H59+'PI 4'!H59+'PI 5'!H59+'PI 6'!H59+'PI 7'!H59+'PI 8'!H59+'PI 9'!H59+'PI 10'!H59+'PI 11'!H59</f>
        <v>0</v>
      </c>
      <c r="H74" s="51">
        <f>'PI 1'!I59+'PI 2'!I59+'PI 3'!I59+'PI 4'!I59+'PI 5'!I59+'PI 6'!I59+'PI 7'!I59+'PI 8'!I59+'PI 9'!I59+'PI 10'!I59+'PI 11'!I59</f>
        <v>0</v>
      </c>
      <c r="I74" s="51">
        <f>'PI 1'!J59+'PI 2'!J59+'PI 3'!J59+'PI 4'!J59+'PI 5'!J59+'PI 6'!J59+'PI 7'!J59+'PI 8'!J59+'PI 9'!J59+'PI 10'!J59+'PI 11'!J59</f>
        <v>0</v>
      </c>
      <c r="J74" s="51">
        <f>'PI 1'!K59+'PI 2'!K59+'PI 3'!K59+'PI 4'!K59+'PI 5'!K59+'PI 6'!K59+'PI 7'!K59+'PI 8'!K59+'PI 9'!K59+'PI 10'!K59+'PI 11'!K59</f>
        <v>0</v>
      </c>
      <c r="K74" s="51">
        <f>'PI 1'!L59+'PI 2'!L59+'PI 3'!L59+'PI 4'!L59+'PI 5'!L59+'PI 6'!L59+'PI 7'!L59+'PI 8'!L59+'PI 9'!L59+'PI 10'!L59+'PI 11'!L59</f>
        <v>0</v>
      </c>
      <c r="L74" s="51">
        <f>SUM(G74:K74)</f>
        <v>0</v>
      </c>
      <c r="M74" s="101"/>
      <c r="N74" s="135">
        <f>'PI 1'!M59+'PI 2'!M59+'PI 3'!M59+'PI 4'!M59+'PI 5'!M59+'PI 6'!M59+'PI 7'!M59+'PI 8'!M59+'PI 9'!M59+'PI 10'!M59+'PI 11'!M59</f>
        <v>0</v>
      </c>
    </row>
    <row r="75" spans="1:14" x14ac:dyDescent="0.25">
      <c r="A75" s="182"/>
      <c r="B75" s="183">
        <v>8</v>
      </c>
      <c r="C75" s="243" t="s">
        <v>39</v>
      </c>
      <c r="D75" s="243"/>
      <c r="E75" s="243"/>
      <c r="F75" s="243"/>
      <c r="G75" s="51">
        <f>'PI 1'!H60+'PI 2'!H60+'PI 3'!H60+'PI 4'!H60+'PI 5'!H60+'PI 6'!H60+'PI 7'!H60+'PI 8'!H60+'PI 9'!H60+'PI 10'!H60+'PI 11'!H60</f>
        <v>0</v>
      </c>
      <c r="H75" s="51">
        <f>'PI 1'!I60+'PI 2'!I60+'PI 3'!I60+'PI 4'!I60+'PI 5'!I60+'PI 6'!I60+'PI 7'!I60+'PI 8'!I60+'PI 9'!I60+'PI 10'!I60+'PI 11'!I60</f>
        <v>0</v>
      </c>
      <c r="I75" s="51">
        <f>'PI 1'!J60+'PI 2'!J60+'PI 3'!J60+'PI 4'!J60+'PI 5'!J60+'PI 6'!J60+'PI 7'!J60+'PI 8'!J60+'PI 9'!J60+'PI 10'!J60+'PI 11'!J60</f>
        <v>0</v>
      </c>
      <c r="J75" s="51">
        <f>'PI 1'!K60+'PI 2'!K60+'PI 3'!K60+'PI 4'!K60+'PI 5'!K60+'PI 6'!K60+'PI 7'!K60+'PI 8'!K60+'PI 9'!K60+'PI 10'!K60+'PI 11'!K60</f>
        <v>0</v>
      </c>
      <c r="K75" s="51">
        <f>'PI 1'!L60+'PI 2'!L60+'PI 3'!L60+'PI 4'!L60+'PI 5'!L60+'PI 6'!L60+'PI 7'!L60+'PI 8'!L60+'PI 9'!L60+'PI 10'!L60+'PI 11'!L60</f>
        <v>0</v>
      </c>
      <c r="L75" s="51">
        <f t="shared" ref="L75:L87" si="12">SUM(G75:K75)</f>
        <v>0</v>
      </c>
      <c r="M75" s="101"/>
      <c r="N75" s="135">
        <f>'PI 1'!M60+'PI 2'!M60+'PI 3'!M60+'PI 4'!M60+'PI 5'!M60+'PI 6'!M60+'PI 7'!M60+'PI 8'!M60+'PI 9'!M60+'PI 10'!M60+'PI 11'!M60</f>
        <v>0</v>
      </c>
    </row>
    <row r="76" spans="1:14" x14ac:dyDescent="0.25">
      <c r="A76" s="182"/>
      <c r="B76" s="183">
        <v>9</v>
      </c>
      <c r="C76" s="243" t="s">
        <v>40</v>
      </c>
      <c r="D76" s="243"/>
      <c r="E76" s="243"/>
      <c r="F76" s="243"/>
      <c r="G76" s="51">
        <f>'PI 1'!H61+'PI 2'!H61+'PI 3'!H61+'PI 4'!H61+'PI 5'!H61+'PI 6'!H61+'PI 7'!H61+'PI 8'!H61+'PI 9'!H61+'PI 10'!H61+'PI 11'!H61</f>
        <v>0</v>
      </c>
      <c r="H76" s="51">
        <f>'PI 1'!I61+'PI 2'!I61+'PI 3'!I61+'PI 4'!I61+'PI 5'!I61+'PI 6'!I61+'PI 7'!I61+'PI 8'!I61+'PI 9'!I61+'PI 10'!I61+'PI 11'!I61</f>
        <v>0</v>
      </c>
      <c r="I76" s="51">
        <f>'PI 1'!J61+'PI 2'!J61+'PI 3'!J61+'PI 4'!J61+'PI 5'!J61+'PI 6'!J61+'PI 7'!J61+'PI 8'!J61+'PI 9'!J61+'PI 10'!J61+'PI 11'!J61</f>
        <v>0</v>
      </c>
      <c r="J76" s="51">
        <f>'PI 1'!K61+'PI 2'!K61+'PI 3'!K61+'PI 4'!K61+'PI 5'!K61+'PI 6'!K61+'PI 7'!K61+'PI 8'!K61+'PI 9'!K61+'PI 10'!K61+'PI 11'!K61</f>
        <v>0</v>
      </c>
      <c r="K76" s="51">
        <f>'PI 1'!L61+'PI 2'!L61+'PI 3'!L61+'PI 4'!L61+'PI 5'!L61+'PI 6'!L61+'PI 7'!L61+'PI 8'!L61+'PI 9'!L61+'PI 10'!L61+'PI 11'!L61</f>
        <v>0</v>
      </c>
      <c r="L76" s="51">
        <f t="shared" si="12"/>
        <v>0</v>
      </c>
      <c r="M76" s="101"/>
      <c r="N76" s="135">
        <f>'PI 1'!M61+'PI 2'!M61+'PI 3'!M61+'PI 4'!M61+'PI 5'!M61+'PI 6'!M61+'PI 7'!M61+'PI 8'!M61+'PI 9'!M61+'PI 10'!M61+'PI 11'!M61</f>
        <v>0</v>
      </c>
    </row>
    <row r="77" spans="1:14" x14ac:dyDescent="0.25">
      <c r="A77" s="182"/>
      <c r="B77" s="183">
        <v>10</v>
      </c>
      <c r="C77" s="243" t="s">
        <v>41</v>
      </c>
      <c r="D77" s="243"/>
      <c r="E77" s="243"/>
      <c r="F77" s="243"/>
      <c r="G77" s="51">
        <f>'PI 1'!H62+'PI 2'!H62+'PI 3'!H62+'PI 4'!H62+'PI 5'!H62+'PI 6'!H62+'PI 7'!H62+'PI 8'!H62+'PI 9'!H62+'PI 10'!H62+'PI 11'!H62</f>
        <v>0</v>
      </c>
      <c r="H77" s="51">
        <f>'PI 1'!I62+'PI 2'!I62+'PI 3'!I62+'PI 4'!I62+'PI 5'!I62+'PI 6'!I62+'PI 7'!I62+'PI 8'!I62+'PI 9'!I62+'PI 10'!I62+'PI 11'!I62</f>
        <v>0</v>
      </c>
      <c r="I77" s="51">
        <f>'PI 1'!J62+'PI 2'!J62+'PI 3'!J62+'PI 4'!J62+'PI 5'!J62+'PI 6'!J62+'PI 7'!J62+'PI 8'!J62+'PI 9'!J62+'PI 10'!J62+'PI 11'!J62</f>
        <v>0</v>
      </c>
      <c r="J77" s="51">
        <f>'PI 1'!K62+'PI 2'!K62+'PI 3'!K62+'PI 4'!K62+'PI 5'!K62+'PI 6'!K62+'PI 7'!K62+'PI 8'!K62+'PI 9'!K62+'PI 10'!K62+'PI 11'!K62</f>
        <v>0</v>
      </c>
      <c r="K77" s="51">
        <f>'PI 1'!L62+'PI 2'!L62+'PI 3'!L62+'PI 4'!L62+'PI 5'!L62+'PI 6'!L62+'PI 7'!L62+'PI 8'!L62+'PI 9'!L62+'PI 10'!L62+'PI 11'!L62</f>
        <v>0</v>
      </c>
      <c r="L77" s="51">
        <f t="shared" si="12"/>
        <v>0</v>
      </c>
      <c r="M77" s="101"/>
      <c r="N77" s="135">
        <f>'PI 1'!M62+'PI 2'!M62+'PI 3'!M62+'PI 4'!M62+'PI 5'!M62+'PI 6'!M62+'PI 7'!M62+'PI 8'!M62+'PI 9'!M62+'PI 10'!M62+'PI 11'!M62</f>
        <v>0</v>
      </c>
    </row>
    <row r="78" spans="1:14" x14ac:dyDescent="0.25">
      <c r="A78" s="182"/>
      <c r="B78" s="183">
        <v>11</v>
      </c>
      <c r="C78" s="48" t="s">
        <v>43</v>
      </c>
      <c r="D78" s="49"/>
      <c r="E78" s="49"/>
      <c r="F78" s="39"/>
      <c r="G78" s="51">
        <f>'PI 1'!H63+'PI 2'!H63+'PI 3'!H63+'PI 4'!H63+'PI 5'!H63+'PI 6'!H63+'PI 7'!H63+'PI 8'!H63+'PI 9'!H63+'PI 10'!H63+'PI 11'!H63</f>
        <v>0</v>
      </c>
      <c r="H78" s="51">
        <f>'PI 1'!I63+'PI 2'!I63+'PI 3'!I63+'PI 4'!I63+'PI 5'!I63+'PI 6'!I63+'PI 7'!I63+'PI 8'!I63+'PI 9'!I63+'PI 10'!I63+'PI 11'!I63</f>
        <v>0</v>
      </c>
      <c r="I78" s="51">
        <f>'PI 1'!J63+'PI 2'!J63+'PI 3'!J63+'PI 4'!J63+'PI 5'!J63+'PI 6'!J63+'PI 7'!J63+'PI 8'!J63+'PI 9'!J63+'PI 10'!J63+'PI 11'!J63</f>
        <v>0</v>
      </c>
      <c r="J78" s="51">
        <f>'PI 1'!K63+'PI 2'!K63+'PI 3'!K63+'PI 4'!K63+'PI 5'!K63+'PI 6'!K63+'PI 7'!K63+'PI 8'!K63+'PI 9'!K63+'PI 10'!K63+'PI 11'!K63</f>
        <v>0</v>
      </c>
      <c r="K78" s="51">
        <f>'PI 1'!L63+'PI 2'!L63+'PI 3'!L63+'PI 4'!L63+'PI 5'!L63+'PI 6'!L63+'PI 7'!L63+'PI 8'!L63+'PI 9'!L63+'PI 10'!L63+'PI 11'!L63</f>
        <v>0</v>
      </c>
      <c r="L78" s="51">
        <f t="shared" si="12"/>
        <v>0</v>
      </c>
      <c r="M78" s="101"/>
      <c r="N78" s="135">
        <f>'PI 1'!M63+'PI 2'!M63+'PI 3'!M63+'PI 4'!M63+'PI 5'!M63+'PI 6'!M63+'PI 7'!M63+'PI 8'!M63+'PI 9'!M63+'PI 10'!M63+'PI 11'!M63</f>
        <v>0</v>
      </c>
    </row>
    <row r="79" spans="1:14" x14ac:dyDescent="0.25">
      <c r="A79" s="182"/>
      <c r="B79" s="183">
        <v>12</v>
      </c>
      <c r="C79" s="48" t="s">
        <v>75</v>
      </c>
      <c r="D79" s="49"/>
      <c r="E79" s="49"/>
      <c r="F79" s="39"/>
      <c r="G79" s="51">
        <f>'PI 1'!H64+'PI 2'!H64+'PI 3'!H64+'PI 4'!H64+'PI 5'!H64+'PI 6'!H64+'PI 7'!H64+'PI 8'!H64+'PI 9'!H64+'PI 10'!H64+'PI 11'!H64</f>
        <v>0</v>
      </c>
      <c r="H79" s="51">
        <f>'PI 1'!I64+'PI 2'!I64+'PI 3'!I64+'PI 4'!I64+'PI 5'!I64+'PI 6'!I64+'PI 7'!I64+'PI 8'!I64+'PI 9'!I64+'PI 10'!I64+'PI 11'!I64</f>
        <v>0</v>
      </c>
      <c r="I79" s="51">
        <f>'PI 1'!J64+'PI 2'!J64+'PI 3'!J64+'PI 4'!J64+'PI 5'!J64+'PI 6'!J64+'PI 7'!J64+'PI 8'!J64+'PI 9'!J64+'PI 10'!J64+'PI 11'!J64</f>
        <v>0</v>
      </c>
      <c r="J79" s="51">
        <f>'PI 1'!K64+'PI 2'!K64+'PI 3'!K64+'PI 4'!K64+'PI 5'!K64+'PI 6'!K64+'PI 7'!K64+'PI 8'!K64+'PI 9'!K64+'PI 10'!K64+'PI 11'!K64</f>
        <v>0</v>
      </c>
      <c r="K79" s="51">
        <f>'PI 1'!L64+'PI 2'!L64+'PI 3'!L64+'PI 4'!L64+'PI 5'!L64+'PI 6'!L64+'PI 7'!L64+'PI 8'!L64+'PI 9'!L64+'PI 10'!L64+'PI 11'!L64</f>
        <v>0</v>
      </c>
      <c r="L79" s="51">
        <f t="shared" si="12"/>
        <v>0</v>
      </c>
      <c r="M79" s="101"/>
      <c r="N79" s="135">
        <f>'PI 1'!M64+'PI 2'!M64+'PI 3'!M64+'PI 4'!M64+'PI 5'!M64+'PI 6'!M64+'PI 7'!M64+'PI 8'!M64+'PI 9'!M64+'PI 10'!M64+'PI 11'!M64</f>
        <v>0</v>
      </c>
    </row>
    <row r="80" spans="1:14" x14ac:dyDescent="0.25">
      <c r="A80" s="182"/>
      <c r="B80" s="183">
        <v>13</v>
      </c>
      <c r="C80" s="1" t="s">
        <v>57</v>
      </c>
      <c r="F80" s="92"/>
      <c r="G80" s="51">
        <f>'PI 1'!H65+'PI 2'!H65+'PI 3'!H65+'PI 4'!H65+'PI 5'!H65+'PI 6'!H65+'PI 7'!H65+'PI 8'!H65+'PI 9'!H65+'PI 10'!H65+'PI 11'!H65</f>
        <v>0</v>
      </c>
      <c r="H80" s="51">
        <f>'PI 1'!I65+'PI 2'!I65+'PI 3'!I65+'PI 4'!I65+'PI 5'!I65+'PI 6'!I65+'PI 7'!I65+'PI 8'!I65+'PI 9'!I65+'PI 10'!I65+'PI 11'!I65</f>
        <v>0</v>
      </c>
      <c r="I80" s="51">
        <f>'PI 1'!J65+'PI 2'!J65+'PI 3'!J65+'PI 4'!J65+'PI 5'!J65+'PI 6'!J65+'PI 7'!J65+'PI 8'!J65+'PI 9'!J65+'PI 10'!J65+'PI 11'!J65</f>
        <v>0</v>
      </c>
      <c r="J80" s="51">
        <f>'PI 1'!K65+'PI 2'!K65+'PI 3'!K65+'PI 4'!K65+'PI 5'!K65+'PI 6'!K65+'PI 7'!K65+'PI 8'!K65+'PI 9'!K65+'PI 10'!K65+'PI 11'!K65</f>
        <v>0</v>
      </c>
      <c r="K80" s="51">
        <f>'PI 1'!L65+'PI 2'!L65+'PI 3'!L65+'PI 4'!L65+'PI 5'!L65+'PI 6'!L65+'PI 7'!L65+'PI 8'!L65+'PI 9'!L65+'PI 10'!L65+'PI 11'!L65</f>
        <v>0</v>
      </c>
      <c r="L80" s="51">
        <f t="shared" si="12"/>
        <v>0</v>
      </c>
      <c r="M80" s="101"/>
      <c r="N80" s="135">
        <f>'PI 1'!M65+'PI 2'!M65+'PI 3'!M65+'PI 4'!M65+'PI 5'!M65+'PI 6'!M65+'PI 7'!M65+'PI 8'!M65+'PI 9'!M65+'PI 10'!M65+'PI 11'!M65</f>
        <v>0</v>
      </c>
    </row>
    <row r="81" spans="1:15" x14ac:dyDescent="0.25">
      <c r="A81" s="182"/>
      <c r="B81" s="183">
        <v>14</v>
      </c>
      <c r="C81" s="246" t="s">
        <v>55</v>
      </c>
      <c r="D81" s="247"/>
      <c r="E81" s="247"/>
      <c r="F81" s="248"/>
      <c r="G81" s="51">
        <f>'PI 1'!H66+'PI 2'!H66+'PI 3'!H66+'PI 4'!H66+'PI 5'!H66+'PI 6'!H66+'PI 7'!H66+'PI 8'!H66+'PI 9'!H66+'PI 10'!H66+'PI 11'!H66</f>
        <v>0</v>
      </c>
      <c r="H81" s="51">
        <f>'PI 1'!I66+'PI 2'!I66+'PI 3'!I66+'PI 4'!I66+'PI 5'!I66+'PI 6'!I66+'PI 7'!I66+'PI 8'!I66+'PI 9'!I66+'PI 10'!I66+'PI 11'!I66</f>
        <v>0</v>
      </c>
      <c r="I81" s="51">
        <f>'PI 1'!J66+'PI 2'!J66+'PI 3'!J66+'PI 4'!J66+'PI 5'!J66+'PI 6'!J66+'PI 7'!J66+'PI 8'!J66+'PI 9'!J66+'PI 10'!J66+'PI 11'!J66</f>
        <v>0</v>
      </c>
      <c r="J81" s="51">
        <f>'PI 1'!K66+'PI 2'!K66+'PI 3'!K66+'PI 4'!K66+'PI 5'!K66+'PI 6'!K66+'PI 7'!K66+'PI 8'!K66+'PI 9'!K66+'PI 10'!K66+'PI 11'!K66</f>
        <v>0</v>
      </c>
      <c r="K81" s="51">
        <f>'PI 1'!L66+'PI 2'!L66+'PI 3'!L66+'PI 4'!L66+'PI 5'!L66+'PI 6'!L66+'PI 7'!L66+'PI 8'!L66+'PI 9'!L66+'PI 10'!L66+'PI 11'!L66</f>
        <v>0</v>
      </c>
      <c r="L81" s="51">
        <f t="shared" si="12"/>
        <v>0</v>
      </c>
      <c r="M81" s="101"/>
      <c r="N81" s="135">
        <f>'PI 1'!M66+'PI 2'!M66+'PI 3'!M66+'PI 4'!M66+'PI 5'!M66+'PI 6'!M66+'PI 7'!M66+'PI 8'!M66+'PI 9'!M66+'PI 10'!M66+'PI 11'!M66</f>
        <v>0</v>
      </c>
    </row>
    <row r="82" spans="1:15" x14ac:dyDescent="0.25">
      <c r="A82" s="182"/>
      <c r="B82" s="183">
        <v>15</v>
      </c>
      <c r="C82" s="89" t="s">
        <v>56</v>
      </c>
      <c r="D82" s="90"/>
      <c r="E82" s="90"/>
      <c r="F82" s="91"/>
      <c r="G82" s="51">
        <f>'PI 1'!H67+'PI 2'!H67+'PI 3'!H67+'PI 4'!H67+'PI 5'!H67+'PI 6'!H67+'PI 7'!H67+'PI 8'!H67+'PI 9'!H67+'PI 10'!H67+'PI 11'!H67</f>
        <v>0</v>
      </c>
      <c r="H82" s="51">
        <f>'PI 1'!I67+'PI 2'!I67+'PI 3'!I67+'PI 4'!I67+'PI 5'!I67+'PI 6'!I67+'PI 7'!I67+'PI 8'!I67+'PI 9'!I67+'PI 10'!I67+'PI 11'!I67</f>
        <v>0</v>
      </c>
      <c r="I82" s="51">
        <f>'PI 1'!J67+'PI 2'!J67+'PI 3'!J67+'PI 4'!J67+'PI 5'!J67+'PI 6'!J67+'PI 7'!J67+'PI 8'!J67+'PI 9'!J67+'PI 10'!J67+'PI 11'!J67</f>
        <v>0</v>
      </c>
      <c r="J82" s="51">
        <f>'PI 1'!K67+'PI 2'!K67+'PI 3'!K67+'PI 4'!K67+'PI 5'!K67+'PI 6'!K67+'PI 7'!K67+'PI 8'!K67+'PI 9'!K67+'PI 10'!K67+'PI 11'!K67</f>
        <v>0</v>
      </c>
      <c r="K82" s="51">
        <f>'PI 1'!L67+'PI 2'!L67+'PI 3'!L67+'PI 4'!L67+'PI 5'!L67+'PI 6'!L67+'PI 7'!L67+'PI 8'!L67+'PI 9'!L67+'PI 10'!L67+'PI 11'!L67</f>
        <v>0</v>
      </c>
      <c r="L82" s="51">
        <f t="shared" si="12"/>
        <v>0</v>
      </c>
      <c r="M82" s="101"/>
      <c r="N82" s="135">
        <f>'PI 1'!M67+'PI 2'!M67+'PI 3'!M67+'PI 4'!M67+'PI 5'!M67+'PI 6'!M67+'PI 7'!M67+'PI 8'!M67+'PI 9'!M67+'PI 10'!M67+'PI 11'!M67</f>
        <v>0</v>
      </c>
    </row>
    <row r="83" spans="1:15" ht="18.75" x14ac:dyDescent="0.3">
      <c r="A83" s="182"/>
      <c r="B83" s="183">
        <v>16</v>
      </c>
      <c r="C83" s="216" t="s">
        <v>104</v>
      </c>
      <c r="D83" s="217"/>
      <c r="E83" s="217"/>
      <c r="F83" s="218"/>
      <c r="G83" s="51">
        <f>'PI 1'!H68+'PI 2'!H68+'PI 3'!H68+'PI 4'!H68+'PI 5'!H68+'PI 6'!H68+'PI 7'!H68+'PI 8'!H68+'PI 9'!H68+'PI 10'!H68+'PI 11'!H68</f>
        <v>0</v>
      </c>
      <c r="H83" s="51">
        <f>'PI 1'!I68+'PI 2'!I68+'PI 3'!I68+'PI 4'!I68+'PI 5'!I68+'PI 6'!I68+'PI 7'!I68+'PI 8'!I68+'PI 9'!I68+'PI 10'!I68+'PI 11'!I68</f>
        <v>0</v>
      </c>
      <c r="I83" s="51">
        <f>'PI 1'!J68+'PI 2'!J68+'PI 3'!J68+'PI 4'!J68+'PI 5'!J68+'PI 6'!J68+'PI 7'!J68+'PI 8'!J68+'PI 9'!J68+'PI 10'!J68+'PI 11'!J68</f>
        <v>0</v>
      </c>
      <c r="J83" s="51">
        <f>'PI 1'!K68+'PI 2'!K68+'PI 3'!K68+'PI 4'!K68+'PI 5'!K68+'PI 6'!K68+'PI 7'!K68+'PI 8'!K68+'PI 9'!K68+'PI 10'!K68+'PI 11'!K68</f>
        <v>0</v>
      </c>
      <c r="K83" s="51">
        <f>'PI 1'!L68+'PI 2'!L68+'PI 3'!L68+'PI 4'!L68+'PI 5'!L68+'PI 6'!L68+'PI 7'!L68+'PI 8'!L68+'PI 9'!L68+'PI 10'!L68+'PI 11'!L68</f>
        <v>0</v>
      </c>
      <c r="L83" s="51">
        <f t="shared" si="12"/>
        <v>0</v>
      </c>
      <c r="M83" s="101"/>
      <c r="N83" s="135">
        <f>'PI 1'!M68+'PI 2'!M68+'PI 3'!M68+'PI 4'!M68+'PI 5'!M68+'PI 6'!M68+'PI 7'!M68+'PI 8'!M68+'PI 9'!M68+'PI 10'!M68+'PI 11'!M68</f>
        <v>0</v>
      </c>
      <c r="O83" s="220" t="s">
        <v>127</v>
      </c>
    </row>
    <row r="84" spans="1:15" x14ac:dyDescent="0.25">
      <c r="A84" s="182"/>
      <c r="B84" s="183">
        <v>17</v>
      </c>
      <c r="C84" s="216" t="s">
        <v>105</v>
      </c>
      <c r="D84" s="217"/>
      <c r="E84" s="217"/>
      <c r="F84" s="218"/>
      <c r="G84" s="51">
        <f>'PI 1'!H69+'PI 2'!H69+'PI 3'!H69+'PI 4'!H69+'PI 5'!H69+'PI 6'!H69+'PI 7'!H69+'PI 8'!H69+'PI 9'!H69+'PI 10'!H69+'PI 11'!H69</f>
        <v>0</v>
      </c>
      <c r="H84" s="51">
        <f>'PI 1'!I69+'PI 2'!I69+'PI 3'!I69+'PI 4'!I69+'PI 5'!I69+'PI 6'!I69+'PI 7'!I69+'PI 8'!I69+'PI 9'!I69+'PI 10'!I69+'PI 11'!I69</f>
        <v>0</v>
      </c>
      <c r="I84" s="51">
        <f>'PI 1'!J69+'PI 2'!J69+'PI 3'!J69+'PI 4'!J69+'PI 5'!J69+'PI 6'!J69+'PI 7'!J69+'PI 8'!J69+'PI 9'!J69+'PI 10'!J69+'PI 11'!J69</f>
        <v>0</v>
      </c>
      <c r="J84" s="51">
        <f>'PI 1'!K69+'PI 2'!K69+'PI 3'!K69+'PI 4'!K69+'PI 5'!K69+'PI 6'!K69+'PI 7'!K69+'PI 8'!K69+'PI 9'!K69+'PI 10'!K69+'PI 11'!K69</f>
        <v>0</v>
      </c>
      <c r="K84" s="51">
        <f>'PI 1'!L69+'PI 2'!L69+'PI 3'!L69+'PI 4'!L69+'PI 5'!L69+'PI 6'!L69+'PI 7'!L69+'PI 8'!L69+'PI 9'!L69+'PI 10'!L69+'PI 11'!L69</f>
        <v>0</v>
      </c>
      <c r="L84" s="51">
        <f t="shared" si="12"/>
        <v>0</v>
      </c>
      <c r="M84" s="101"/>
      <c r="N84" s="135">
        <f>'PI 1'!M69+'PI 2'!M69+'PI 3'!M69+'PI 4'!M69+'PI 5'!M69+'PI 6'!M69+'PI 7'!M69+'PI 8'!M69+'PI 9'!M69+'PI 10'!M69+'PI 11'!M69</f>
        <v>0</v>
      </c>
    </row>
    <row r="85" spans="1:15" x14ac:dyDescent="0.25">
      <c r="A85" s="182"/>
      <c r="B85" s="183">
        <v>18</v>
      </c>
      <c r="C85" s="216" t="s">
        <v>106</v>
      </c>
      <c r="D85" s="217"/>
      <c r="E85" s="217"/>
      <c r="F85" s="218"/>
      <c r="G85" s="51">
        <f>'PI 1'!H70+'PI 2'!H70+'PI 3'!H70+'PI 4'!H70+'PI 5'!H70+'PI 6'!H70+'PI 7'!H70+'PI 8'!H70+'PI 9'!H70+'PI 10'!H70+'PI 11'!H70</f>
        <v>0</v>
      </c>
      <c r="H85" s="51">
        <f>'PI 1'!I70+'PI 2'!I70+'PI 3'!I70+'PI 4'!I70+'PI 5'!I70+'PI 6'!I70+'PI 7'!I70+'PI 8'!I70+'PI 9'!I70+'PI 10'!I70+'PI 11'!I70</f>
        <v>0</v>
      </c>
      <c r="I85" s="51">
        <f>'PI 1'!J70+'PI 2'!J70+'PI 3'!J70+'PI 4'!J70+'PI 5'!J70+'PI 6'!J70+'PI 7'!J70+'PI 8'!J70+'PI 9'!J70+'PI 10'!J70+'PI 11'!J70</f>
        <v>0</v>
      </c>
      <c r="J85" s="51">
        <f>'PI 1'!K70+'PI 2'!K70+'PI 3'!K70+'PI 4'!K70+'PI 5'!K70+'PI 6'!K70+'PI 7'!K70+'PI 8'!K70+'PI 9'!K70+'PI 10'!K70+'PI 11'!K70</f>
        <v>0</v>
      </c>
      <c r="K85" s="51">
        <f>'PI 1'!L70+'PI 2'!L70+'PI 3'!L70+'PI 4'!L70+'PI 5'!L70+'PI 6'!L70+'PI 7'!L70+'PI 8'!L70+'PI 9'!L70+'PI 10'!L70+'PI 11'!L70</f>
        <v>0</v>
      </c>
      <c r="L85" s="51">
        <f t="shared" si="12"/>
        <v>0</v>
      </c>
      <c r="M85" s="101"/>
      <c r="N85" s="135">
        <f>'PI 1'!M70+'PI 2'!M70+'PI 3'!M70+'PI 4'!M70+'PI 5'!M70+'PI 6'!M70+'PI 7'!M70+'PI 8'!M70+'PI 9'!M70+'PI 10'!M70+'PI 11'!M70</f>
        <v>0</v>
      </c>
    </row>
    <row r="86" spans="1:15" x14ac:dyDescent="0.25">
      <c r="A86" s="182"/>
      <c r="B86" s="183">
        <v>19</v>
      </c>
      <c r="C86" s="216" t="s">
        <v>107</v>
      </c>
      <c r="D86" s="217"/>
      <c r="E86" s="217"/>
      <c r="F86" s="218"/>
      <c r="G86" s="51">
        <f>'PI 1'!H71+'PI 2'!H71+'PI 3'!H71+'PI 4'!H71+'PI 5'!H71+'PI 6'!H71+'PI 7'!H71+'PI 8'!H71+'PI 9'!H71+'PI 10'!H71+'PI 11'!H71</f>
        <v>0</v>
      </c>
      <c r="H86" s="51">
        <f>'PI 1'!I71+'PI 2'!I71+'PI 3'!I71+'PI 4'!I71+'PI 5'!I71+'PI 6'!I71+'PI 7'!I71+'PI 8'!I71+'PI 9'!I71+'PI 10'!I71+'PI 11'!I71</f>
        <v>0</v>
      </c>
      <c r="I86" s="51">
        <f>'PI 1'!J71+'PI 2'!J71+'PI 3'!J71+'PI 4'!J71+'PI 5'!J71+'PI 6'!J71+'PI 7'!J71+'PI 8'!J71+'PI 9'!J71+'PI 10'!J71+'PI 11'!J71</f>
        <v>0</v>
      </c>
      <c r="J86" s="51">
        <f>'PI 1'!K71+'PI 2'!K71+'PI 3'!K71+'PI 4'!K71+'PI 5'!K71+'PI 6'!K71+'PI 7'!K71+'PI 8'!K71+'PI 9'!K71+'PI 10'!K71+'PI 11'!K71</f>
        <v>0</v>
      </c>
      <c r="K86" s="51">
        <f>'PI 1'!L71+'PI 2'!L71+'PI 3'!L71+'PI 4'!L71+'PI 5'!L71+'PI 6'!L71+'PI 7'!L71+'PI 8'!L71+'PI 9'!L71+'PI 10'!L71+'PI 11'!L71</f>
        <v>0</v>
      </c>
      <c r="L86" s="51">
        <f t="shared" si="12"/>
        <v>0</v>
      </c>
      <c r="M86" s="101"/>
      <c r="N86" s="135">
        <f>'PI 1'!M71+'PI 2'!M71+'PI 3'!M71+'PI 4'!M71+'PI 5'!M71+'PI 6'!M71+'PI 7'!M71+'PI 8'!M71+'PI 9'!M71+'PI 10'!M70+'PI 11'!M71</f>
        <v>0</v>
      </c>
    </row>
    <row r="87" spans="1:15" x14ac:dyDescent="0.25">
      <c r="A87" s="182"/>
      <c r="B87" s="183">
        <v>20</v>
      </c>
      <c r="C87" s="216" t="s">
        <v>108</v>
      </c>
      <c r="D87" s="219"/>
      <c r="E87" s="219"/>
      <c r="F87" s="218"/>
      <c r="G87" s="51">
        <f>'PI 1'!H72+'PI 2'!H72+'PI 3'!H72+'PI 4'!H72+'PI 5'!H72+'PI 6'!H72+'PI 7'!H72+'PI 8'!H72+'PI 9'!H72+'PI 10'!H72+'PI 11'!H72</f>
        <v>0</v>
      </c>
      <c r="H87" s="51">
        <f>'PI 1'!I72+'PI 2'!I72+'PI 3'!I72+'PI 4'!I72+'PI 5'!I72+'PI 6'!I72+'PI 7'!I72+'PI 8'!I72+'PI 9'!I72+'PI 10'!I72+'PI 11'!I72</f>
        <v>0</v>
      </c>
      <c r="I87" s="51">
        <f>'PI 1'!J72+'PI 2'!J72+'PI 3'!J72+'PI 4'!J72+'PI 5'!J72+'PI 6'!J72+'PI 7'!J72+'PI 8'!J72+'PI 9'!J72+'PI 10'!J72+'PI 11'!J72</f>
        <v>0</v>
      </c>
      <c r="J87" s="51">
        <f>'PI 1'!K72+'PI 2'!K72+'PI 3'!K72+'PI 4'!K72+'PI 5'!K72+'PI 6'!K72+'PI 7'!K72+'PI 8'!K72+'PI 9'!K72+'PI 10'!K72+'PI 11'!K72</f>
        <v>0</v>
      </c>
      <c r="K87" s="51">
        <f>'PI 1'!L72+'PI 2'!L72+'PI 3'!L72+'PI 4'!L72+'PI 5'!L72+'PI 6'!L72+'PI 7'!L72+'PI 8'!L72+'PI 9'!L72+'PI 10'!L72+'PI 11'!L72</f>
        <v>0</v>
      </c>
      <c r="L87" s="51">
        <f t="shared" si="12"/>
        <v>0</v>
      </c>
      <c r="M87" s="101"/>
      <c r="N87" s="135">
        <f>'PI 1'!M72+'PI 2'!M72+'PI 3'!M72+'PI 4'!M72+'PI 5'!M72+'PI 6'!M72+'PI 7'!M72+'PI 8'!M72+'PI 9'!M72+'PI 10'!M72+'PI 11'!M72</f>
        <v>0</v>
      </c>
    </row>
    <row r="88" spans="1:15" x14ac:dyDescent="0.25">
      <c r="A88" s="182"/>
      <c r="B88" s="183">
        <v>21</v>
      </c>
      <c r="C88" s="1" t="s">
        <v>77</v>
      </c>
      <c r="F88" s="91"/>
      <c r="G88" s="51">
        <f>'PI 1'!H73+'PI 2'!H73+'PI 3'!H73+'PI 4'!H73+'PI 5'!H73+'PI 6'!H73+'PI 7'!H73+'PI 8'!H73+'PI 9'!H73+'PI 10'!H73+'PI 11'!H73</f>
        <v>0</v>
      </c>
      <c r="H88" s="51">
        <f>'PI 1'!I73+'PI 2'!I73+'PI 3'!I73+'PI 4'!I73+'PI 5'!I73+'PI 6'!I73+'PI 7'!I73+'PI 8'!I73+'PI 9'!I73+'PI 10'!I73+'PI 11'!I73</f>
        <v>0</v>
      </c>
      <c r="I88" s="51">
        <f>'PI 1'!J73+'PI 2'!J73+'PI 3'!J73+'PI 4'!J73+'PI 5'!J73+'PI 6'!J73+'PI 7'!J73+'PI 8'!J73+'PI 9'!J73+'PI 10'!J73+'PI 11'!J73</f>
        <v>0</v>
      </c>
      <c r="J88" s="51">
        <f>'PI 1'!K73+'PI 2'!K73+'PI 3'!K73+'PI 4'!K73+'PI 5'!K73+'PI 6'!K73+'PI 7'!K73+'PI 8'!K73+'PI 9'!K73+'PI 10'!K73+'PI 11'!K73</f>
        <v>0</v>
      </c>
      <c r="K88" s="51">
        <f>'PI 1'!L73+'PI 2'!L73+'PI 3'!L73+'PI 4'!L73+'PI 5'!L73+'PI 6'!L73+'PI 7'!L73+'PI 8'!L73+'PI 9'!L73+'PI 10'!L73+'PI 11'!L73</f>
        <v>0</v>
      </c>
      <c r="L88" s="51">
        <f t="shared" ref="L88" si="13">SUM(G88:K88)</f>
        <v>0</v>
      </c>
      <c r="M88" s="101"/>
      <c r="N88" s="135">
        <f>'PI 1'!M73+'PI 2'!M73+'PI 3'!M73+'PI 4'!M73+'PI 5'!M73+'PI 6'!M73+'PI 7'!M73+'PI 8'!M73+'PI 9'!M73+'PI 10'!M73+'PI 11'!M73</f>
        <v>0</v>
      </c>
    </row>
    <row r="89" spans="1:15" x14ac:dyDescent="0.25">
      <c r="A89" s="182"/>
      <c r="B89" s="183">
        <v>22</v>
      </c>
      <c r="C89" s="89" t="s">
        <v>76</v>
      </c>
      <c r="D89" s="90"/>
      <c r="E89" s="90"/>
      <c r="F89" s="91"/>
      <c r="G89" s="51">
        <f>'PI 1'!H74+'PI 2'!H74+'PI 3'!H74+'PI 4'!H74+'PI 5'!H74+'PI 6'!H74+'PI 7'!H74+'PI 8'!H74+'PI 9'!H74+'PI 10'!H74+'PI 11'!H74</f>
        <v>0</v>
      </c>
      <c r="H89" s="51">
        <f>'PI 1'!I74+'PI 2'!I74+'PI 3'!I74+'PI 4'!I74+'PI 5'!I74+'PI 6'!I74+'PI 7'!I74+'PI 8'!I74+'PI 9'!I74+'PI 10'!I74+'PI 11'!I74</f>
        <v>0</v>
      </c>
      <c r="I89" s="51">
        <f>'PI 1'!J74+'PI 2'!J74+'PI 3'!J74+'PI 4'!J74+'PI 5'!J74+'PI 6'!J74+'PI 7'!J74+'PI 8'!J74+'PI 9'!J74+'PI 10'!J74+'PI 11'!J74</f>
        <v>0</v>
      </c>
      <c r="J89" s="51">
        <f>'PI 1'!K74+'PI 2'!K74+'PI 3'!K74+'PI 4'!K74+'PI 5'!K74+'PI 6'!K74+'PI 7'!K74+'PI 8'!K74+'PI 9'!K74+'PI 10'!K74+'PI 11'!K74</f>
        <v>0</v>
      </c>
      <c r="K89" s="51">
        <f>'PI 1'!L74+'PI 2'!L74+'PI 3'!L74+'PI 4'!L74+'PI 5'!L74+'PI 6'!L74+'PI 7'!L74+'PI 8'!L74+'PI 9'!L74+'PI 10'!L74+'PI 11'!L74</f>
        <v>0</v>
      </c>
      <c r="L89" s="51">
        <f>'PI 1'!M74+'PI 2'!M74+'PI 3'!M74+'PI 4'!M74+'PI 5'!M74+'PI 6'!M74+'PI 7'!M74+'PI 8'!M74+'PI 9'!M74+'PI 10'!M74+'PI 11'!M74</f>
        <v>0</v>
      </c>
      <c r="M89" s="101"/>
      <c r="N89" s="135">
        <f>'PI 1'!M74+'PI 2'!M74+'PI 3'!M74+'PI 4'!M74+'PI 5'!M74+'PI 6'!M74+'PI 7'!M74+'PI 8'!M74+'PI 9'!M74+'PI 10'!M74+'PI 11'!M74</f>
        <v>0</v>
      </c>
    </row>
    <row r="90" spans="1:15" x14ac:dyDescent="0.25">
      <c r="A90" s="182"/>
      <c r="B90" s="183">
        <v>23</v>
      </c>
      <c r="C90" s="40" t="s">
        <v>54</v>
      </c>
      <c r="D90" s="40"/>
      <c r="E90" s="40"/>
      <c r="F90" s="40"/>
      <c r="G90" s="51">
        <f>'PI 1'!H75+'PI 2'!H75+'PI 3'!H75+'PI 4'!H75+'PI 5'!H75+'PI 6'!H75+'PI 7'!H75+'PI 8'!H75+'PI 9'!H75+'PI 10'!H75+'PI 11'!H75</f>
        <v>0</v>
      </c>
      <c r="H90" s="51">
        <f>'PI 1'!I75+'PI 2'!I75+'PI 3'!I75+'PI 4'!I75+'PI 5'!I75+'PI 6'!I75+'PI 7'!I75+'PI 8'!I75+'PI 9'!I75+'PI 10'!I75+'PI 11'!I75</f>
        <v>0</v>
      </c>
      <c r="I90" s="51">
        <f>'PI 1'!J75+'PI 2'!J75+'PI 3'!J75+'PI 4'!J75+'PI 5'!J75+'PI 6'!J75+'PI 7'!J75+'PI 8'!J75+'PI 9'!J75+'PI 10'!J75+'PI 11'!J75</f>
        <v>0</v>
      </c>
      <c r="J90" s="51">
        <f>'PI 1'!K75+'PI 2'!K75+'PI 3'!K75+'PI 4'!K75+'PI 5'!K75+'PI 6'!K75+'PI 7'!K75+'PI 8'!K75+'PI 9'!K75+'PI 10'!K75+'PI 11'!K75</f>
        <v>0</v>
      </c>
      <c r="K90" s="51">
        <f>'PI 1'!L75+'PI 2'!L75+'PI 3'!L75+'PI 4'!L75+'PI 5'!L75+'PI 6'!L75+'PI 7'!L75+'PI 8'!L75+'PI 9'!L75+'PI 10'!L75+'PI 11'!L75</f>
        <v>0</v>
      </c>
      <c r="L90" s="51">
        <f>'PI 1'!M75+'PI 2'!M75+'PI 3'!M75+'PI 4'!M75+'PI 5'!M75+'PI 6'!M75+'PI 7'!M75+'PI 8'!M75+'PI 9'!M75+'PI 10'!M75+'PI 11'!M75</f>
        <v>0</v>
      </c>
      <c r="M90" s="101"/>
      <c r="N90" s="135">
        <f>'PI 1'!M75+'PI 2'!M75+'PI 3'!M75+'PI 4'!M75+'PI 5'!M75+'PI 6'!M75+'PI 7'!M75+'PI 8'!M75+'PI 9'!M75+'PI 10'!M75+'PI 11'!M75</f>
        <v>0</v>
      </c>
    </row>
    <row r="91" spans="1:15" x14ac:dyDescent="0.25">
      <c r="A91"/>
      <c r="B91" s="187"/>
      <c r="C91" s="187" t="s">
        <v>124</v>
      </c>
      <c r="D91" s="187"/>
      <c r="E91" s="187"/>
      <c r="F91" s="187"/>
      <c r="G91" s="188">
        <f>SUM(G68:G90)</f>
        <v>0</v>
      </c>
      <c r="H91" s="188">
        <f t="shared" ref="H91:K91" si="14">SUM(H68:H90)</f>
        <v>0</v>
      </c>
      <c r="I91" s="188">
        <f t="shared" si="14"/>
        <v>0</v>
      </c>
      <c r="J91" s="188">
        <f t="shared" si="14"/>
        <v>0</v>
      </c>
      <c r="K91" s="188">
        <f t="shared" si="14"/>
        <v>0</v>
      </c>
      <c r="L91" s="188">
        <f>SUM(L68:L90)</f>
        <v>0</v>
      </c>
      <c r="M91" s="62"/>
      <c r="N91" s="68">
        <f>'PI 1'!M76+'PI 2'!M76+'PI 3'!M76+'PI 4'!M76+'PI 5'!M76+'PI 6'!M76+'PI 7'!M76+'PI 8'!M76+'PI 9'!M76+'PI 10'!M76+'PI 11'!M76</f>
        <v>0</v>
      </c>
    </row>
    <row r="92" spans="1:15" x14ac:dyDescent="0.25">
      <c r="A92"/>
      <c r="B92" s="185"/>
      <c r="C92" s="185"/>
      <c r="D92" s="185"/>
      <c r="E92" s="185"/>
      <c r="F92" s="185"/>
      <c r="G92" s="186"/>
      <c r="H92" s="186"/>
      <c r="I92" s="186"/>
      <c r="J92" s="186"/>
      <c r="K92" s="186"/>
      <c r="L92" s="186"/>
      <c r="M92" s="62"/>
      <c r="N92" s="62"/>
    </row>
    <row r="93" spans="1:15" x14ac:dyDescent="0.25">
      <c r="A93"/>
      <c r="B93" s="43" t="s">
        <v>10</v>
      </c>
      <c r="C93" s="44"/>
      <c r="D93" s="44"/>
      <c r="E93" s="44"/>
      <c r="F93" s="82" t="s">
        <v>52</v>
      </c>
      <c r="G93" s="51"/>
      <c r="H93" s="51"/>
      <c r="I93" s="51"/>
      <c r="J93" s="51"/>
      <c r="K93" s="51"/>
      <c r="L93" s="51"/>
      <c r="M93" s="51"/>
      <c r="N93" s="51"/>
    </row>
    <row r="94" spans="1:15" x14ac:dyDescent="0.25">
      <c r="A94"/>
      <c r="B94" s="81">
        <v>1</v>
      </c>
      <c r="C94" s="249">
        <f>'PI 1'!D79</f>
        <v>0</v>
      </c>
      <c r="D94" s="250"/>
      <c r="E94" s="250"/>
      <c r="F94" s="251"/>
      <c r="G94" s="51">
        <f>'PI 1'!H79</f>
        <v>0</v>
      </c>
      <c r="H94" s="51">
        <f>'PI 1'!I79</f>
        <v>0</v>
      </c>
      <c r="I94" s="51">
        <f>'PI 1'!J79</f>
        <v>0</v>
      </c>
      <c r="J94" s="51">
        <f>'PI 1'!K79</f>
        <v>0</v>
      </c>
      <c r="K94" s="51">
        <f>'PI 1'!L79</f>
        <v>0</v>
      </c>
      <c r="L94" s="51">
        <f t="shared" ref="L94" si="15">SUM(G94:K94)</f>
        <v>0</v>
      </c>
      <c r="M94" s="101"/>
      <c r="N94" s="135">
        <f>'PI 1'!M90</f>
        <v>0</v>
      </c>
    </row>
    <row r="95" spans="1:15" x14ac:dyDescent="0.25">
      <c r="A95"/>
      <c r="B95" s="81">
        <v>2</v>
      </c>
      <c r="C95" s="249">
        <f>'PI 1'!D80</f>
        <v>0</v>
      </c>
      <c r="D95" s="250"/>
      <c r="E95" s="250"/>
      <c r="F95" s="251"/>
      <c r="G95" s="51">
        <f>'PI 1'!H80</f>
        <v>0</v>
      </c>
      <c r="H95" s="51">
        <f>'PI 1'!I80</f>
        <v>0</v>
      </c>
      <c r="I95" s="51">
        <f>'PI 1'!J80</f>
        <v>0</v>
      </c>
      <c r="J95" s="51">
        <f>'PI 1'!K80</f>
        <v>0</v>
      </c>
      <c r="K95" s="51">
        <f>'PI 1'!L80</f>
        <v>0</v>
      </c>
      <c r="L95" s="51">
        <f t="shared" ref="L95:L104" si="16">SUM(G95:K95)</f>
        <v>0</v>
      </c>
      <c r="M95" s="101"/>
      <c r="N95" s="135">
        <f>'PI 2'!M90</f>
        <v>0</v>
      </c>
    </row>
    <row r="96" spans="1:15" x14ac:dyDescent="0.25">
      <c r="A96"/>
      <c r="B96" s="40">
        <v>3</v>
      </c>
      <c r="C96" s="249">
        <f>'PI 1'!D81</f>
        <v>0</v>
      </c>
      <c r="D96" s="250"/>
      <c r="E96" s="250"/>
      <c r="F96" s="251"/>
      <c r="G96" s="51">
        <f>'PI 1'!H81</f>
        <v>0</v>
      </c>
      <c r="H96" s="51">
        <f>'PI 1'!I81</f>
        <v>0</v>
      </c>
      <c r="I96" s="51">
        <f>'PI 1'!J81</f>
        <v>0</v>
      </c>
      <c r="J96" s="51">
        <f>'PI 1'!K81</f>
        <v>0</v>
      </c>
      <c r="K96" s="51">
        <f>'PI 1'!L81</f>
        <v>0</v>
      </c>
      <c r="L96" s="51">
        <f t="shared" si="16"/>
        <v>0</v>
      </c>
      <c r="M96" s="101"/>
      <c r="N96" s="135">
        <f>'PI 3'!M90</f>
        <v>0</v>
      </c>
    </row>
    <row r="97" spans="1:25" x14ac:dyDescent="0.25">
      <c r="A97"/>
      <c r="B97" s="81">
        <v>4</v>
      </c>
      <c r="C97" s="165" t="s">
        <v>118</v>
      </c>
      <c r="D97" s="165"/>
      <c r="E97" s="165"/>
      <c r="F97" s="166"/>
      <c r="G97" s="51">
        <f>'PI 4'!H90</f>
        <v>0</v>
      </c>
      <c r="H97" s="51">
        <f>'PI 4'!I90</f>
        <v>0</v>
      </c>
      <c r="I97" s="51">
        <f>'PI 4'!J90</f>
        <v>0</v>
      </c>
      <c r="J97" s="51">
        <f>'PI 4'!K90</f>
        <v>0</v>
      </c>
      <c r="K97" s="51">
        <f>'PI 4'!L90</f>
        <v>0</v>
      </c>
      <c r="L97" s="51">
        <f t="shared" si="16"/>
        <v>0</v>
      </c>
      <c r="M97" s="101"/>
      <c r="N97" s="135">
        <f>'PI 4'!M90</f>
        <v>0</v>
      </c>
    </row>
    <row r="98" spans="1:25" x14ac:dyDescent="0.25">
      <c r="A98"/>
      <c r="B98" s="81">
        <v>5</v>
      </c>
      <c r="C98" s="165" t="s">
        <v>119</v>
      </c>
      <c r="D98" s="165"/>
      <c r="E98" s="165"/>
      <c r="F98" s="166"/>
      <c r="G98" s="51">
        <f>'PI 5'!H90</f>
        <v>0</v>
      </c>
      <c r="H98" s="51">
        <f>'PI 5'!I90</f>
        <v>0</v>
      </c>
      <c r="I98" s="51">
        <f>'PI 5'!J90</f>
        <v>0</v>
      </c>
      <c r="J98" s="51">
        <f>'PI 5'!K90</f>
        <v>0</v>
      </c>
      <c r="K98" s="51">
        <f>'PI 5'!L90</f>
        <v>0</v>
      </c>
      <c r="L98" s="51">
        <f t="shared" si="16"/>
        <v>0</v>
      </c>
      <c r="M98" s="101"/>
      <c r="N98" s="135">
        <f>'PI 5'!M90</f>
        <v>0</v>
      </c>
    </row>
    <row r="99" spans="1:25" x14ac:dyDescent="0.25">
      <c r="A99"/>
      <c r="B99" s="40">
        <v>6</v>
      </c>
      <c r="C99" s="165" t="s">
        <v>120</v>
      </c>
      <c r="D99" s="165"/>
      <c r="E99" s="165"/>
      <c r="F99" s="166"/>
      <c r="G99" s="51">
        <f>'PI 6'!H90</f>
        <v>0</v>
      </c>
      <c r="H99" s="51">
        <f>'PI 6'!I90</f>
        <v>0</v>
      </c>
      <c r="I99" s="51">
        <f>'PI 6'!J90</f>
        <v>0</v>
      </c>
      <c r="J99" s="51">
        <f>'PI 6'!K90</f>
        <v>0</v>
      </c>
      <c r="K99" s="51">
        <f>'PI 6'!L90</f>
        <v>0</v>
      </c>
      <c r="L99" s="51">
        <f t="shared" si="16"/>
        <v>0</v>
      </c>
      <c r="M99" s="101"/>
      <c r="N99" s="135">
        <f>'PI 5'!M90</f>
        <v>0</v>
      </c>
    </row>
    <row r="100" spans="1:25" x14ac:dyDescent="0.25">
      <c r="A100"/>
      <c r="B100" s="81">
        <v>7</v>
      </c>
      <c r="C100" s="28" t="s">
        <v>121</v>
      </c>
      <c r="D100" s="44"/>
      <c r="E100" s="44"/>
      <c r="F100" s="45"/>
      <c r="G100" s="51">
        <f>'PI 7'!H90</f>
        <v>0</v>
      </c>
      <c r="H100" s="51">
        <f>'PI 7'!I90</f>
        <v>0</v>
      </c>
      <c r="I100" s="51">
        <f>'PI 7'!J90</f>
        <v>0</v>
      </c>
      <c r="J100" s="51">
        <f>'PI 7'!K90</f>
        <v>0</v>
      </c>
      <c r="K100" s="51">
        <f>'PI 7'!L90</f>
        <v>0</v>
      </c>
      <c r="L100" s="51">
        <f t="shared" si="16"/>
        <v>0</v>
      </c>
      <c r="M100" s="101"/>
      <c r="N100" s="135">
        <f>'PI 6'!M90</f>
        <v>0</v>
      </c>
    </row>
    <row r="101" spans="1:25" x14ac:dyDescent="0.25">
      <c r="A101"/>
      <c r="B101" s="81">
        <v>8</v>
      </c>
      <c r="C101" s="46" t="s">
        <v>122</v>
      </c>
      <c r="D101" s="44"/>
      <c r="E101" s="44"/>
      <c r="F101" s="45"/>
      <c r="G101" s="51">
        <f>'PI 8'!H90</f>
        <v>0</v>
      </c>
      <c r="H101" s="51">
        <f>'PI 8'!I90</f>
        <v>0</v>
      </c>
      <c r="I101" s="51">
        <f>'PI 8'!J90</f>
        <v>0</v>
      </c>
      <c r="J101" s="51">
        <f>'PI 8'!K90</f>
        <v>0</v>
      </c>
      <c r="K101" s="51">
        <f>'PI 8'!L90</f>
        <v>0</v>
      </c>
      <c r="L101" s="51">
        <f t="shared" si="16"/>
        <v>0</v>
      </c>
      <c r="M101" s="101"/>
      <c r="N101" s="135">
        <f>'PI 7'!M90</f>
        <v>0</v>
      </c>
      <c r="P101" s="172"/>
    </row>
    <row r="102" spans="1:25" x14ac:dyDescent="0.25">
      <c r="A102"/>
      <c r="B102" s="40">
        <v>9</v>
      </c>
      <c r="C102" s="46" t="s">
        <v>123</v>
      </c>
      <c r="D102" s="44"/>
      <c r="E102" s="44"/>
      <c r="F102" s="45"/>
      <c r="G102" s="51">
        <f>'PI 9'!H90</f>
        <v>0</v>
      </c>
      <c r="H102" s="51">
        <f>'PI 9'!I90</f>
        <v>0</v>
      </c>
      <c r="I102" s="51">
        <f>'PI 9'!J90</f>
        <v>0</v>
      </c>
      <c r="J102" s="51">
        <f>'PI 9'!K90</f>
        <v>0</v>
      </c>
      <c r="K102" s="51">
        <f>'PI 9'!L90</f>
        <v>0</v>
      </c>
      <c r="L102" s="51">
        <f t="shared" si="16"/>
        <v>0</v>
      </c>
      <c r="M102" s="101"/>
      <c r="N102" s="135">
        <f>'PI 9'!M90</f>
        <v>0</v>
      </c>
      <c r="P102" s="173" t="s">
        <v>112</v>
      </c>
    </row>
    <row r="103" spans="1:25" x14ac:dyDescent="0.25">
      <c r="A103"/>
      <c r="B103" s="40">
        <v>10</v>
      </c>
      <c r="C103" s="46" t="s">
        <v>116</v>
      </c>
      <c r="D103" s="44"/>
      <c r="E103" s="44"/>
      <c r="F103" s="45"/>
      <c r="G103" s="51">
        <f>'PI 10'!H90</f>
        <v>0</v>
      </c>
      <c r="H103" s="51">
        <f>'PI 10'!I90</f>
        <v>0</v>
      </c>
      <c r="I103" s="51">
        <f>'PI 10'!J90</f>
        <v>0</v>
      </c>
      <c r="J103" s="51">
        <f>'PI 10'!K90</f>
        <v>0</v>
      </c>
      <c r="K103" s="51">
        <f>'PI 10'!L90</f>
        <v>0</v>
      </c>
      <c r="L103" s="51">
        <f t="shared" si="16"/>
        <v>0</v>
      </c>
      <c r="M103" s="101"/>
      <c r="N103" s="135">
        <f>'PI 10'!M90</f>
        <v>0</v>
      </c>
      <c r="P103" s="173" t="s">
        <v>113</v>
      </c>
    </row>
    <row r="104" spans="1:25" x14ac:dyDescent="0.25">
      <c r="A104"/>
      <c r="B104" s="139">
        <v>11</v>
      </c>
      <c r="C104" s="46" t="s">
        <v>117</v>
      </c>
      <c r="D104" s="46"/>
      <c r="E104" s="46"/>
      <c r="F104" s="47"/>
      <c r="G104" s="51">
        <f>'PI 11'!H90</f>
        <v>0</v>
      </c>
      <c r="H104" s="51">
        <f>'PI 11'!I90</f>
        <v>0</v>
      </c>
      <c r="I104" s="51">
        <f>'PI 11'!J90</f>
        <v>0</v>
      </c>
      <c r="J104" s="51">
        <f>'PI 11'!K90</f>
        <v>0</v>
      </c>
      <c r="K104" s="51">
        <f>'PI 11'!L90</f>
        <v>0</v>
      </c>
      <c r="L104" s="51">
        <f t="shared" si="16"/>
        <v>0</v>
      </c>
      <c r="M104" s="101"/>
      <c r="N104" s="135">
        <f>'PI 11'!M90</f>
        <v>0</v>
      </c>
      <c r="P104" s="174">
        <v>0.42857000000000001</v>
      </c>
    </row>
    <row r="105" spans="1:25" x14ac:dyDescent="0.25">
      <c r="A105"/>
      <c r="B105" s="71"/>
      <c r="C105" s="72" t="s">
        <v>50</v>
      </c>
      <c r="D105" s="72"/>
      <c r="E105" s="71"/>
      <c r="F105" s="71"/>
      <c r="G105" s="78">
        <f>SUM(G94:G104)</f>
        <v>0</v>
      </c>
      <c r="H105" s="78">
        <f t="shared" ref="H105:K105" si="17">SUM(H94:H104)</f>
        <v>0</v>
      </c>
      <c r="I105" s="78">
        <f t="shared" si="17"/>
        <v>0</v>
      </c>
      <c r="J105" s="78">
        <f t="shared" si="17"/>
        <v>0</v>
      </c>
      <c r="K105" s="78">
        <f t="shared" si="17"/>
        <v>0</v>
      </c>
      <c r="L105" s="78">
        <f>SUM(L94:L104)</f>
        <v>0</v>
      </c>
      <c r="M105" s="110"/>
      <c r="N105" s="78">
        <f>'PI 1'!M90+'PI 2'!M90+'PI 3'!M90+'PI 4'!M90+'PI 5'!M90+'PI 6'!M90+'PI 7'!M90+'PI 8'!M90+'PI 9'!M90+'PI 10'!M90+'PI 11'!M90</f>
        <v>0</v>
      </c>
    </row>
    <row r="106" spans="1:25" x14ac:dyDescent="0.25">
      <c r="A106"/>
      <c r="B106" s="69"/>
      <c r="C106" s="70" t="s">
        <v>51</v>
      </c>
      <c r="D106" s="70"/>
      <c r="E106" s="69"/>
      <c r="F106" s="69"/>
      <c r="G106" s="77">
        <f>SUM(G105+G91)</f>
        <v>0</v>
      </c>
      <c r="H106" s="77">
        <f t="shared" ref="H106:L106" si="18">SUM(H105+H91)</f>
        <v>0</v>
      </c>
      <c r="I106" s="77">
        <f t="shared" si="18"/>
        <v>0</v>
      </c>
      <c r="J106" s="77">
        <f t="shared" si="18"/>
        <v>0</v>
      </c>
      <c r="K106" s="77">
        <f t="shared" si="18"/>
        <v>0</v>
      </c>
      <c r="L106" s="77">
        <f t="shared" si="18"/>
        <v>0</v>
      </c>
      <c r="M106" s="110"/>
      <c r="N106" s="77">
        <f>'PI 1'!M91+'PI 2'!M91+'PI 3'!M91+'PI 4'!M91+'PI 5'!M91+'PI 6'!M91+'PI 7'!M91+'PI 8'!M91+'PI 9'!M91+'PI 10'!M91+'PI 11'!M91</f>
        <v>0</v>
      </c>
    </row>
    <row r="107" spans="1:25" x14ac:dyDescent="0.25">
      <c r="A107"/>
      <c r="B107"/>
      <c r="C107"/>
      <c r="D107"/>
      <c r="E107"/>
      <c r="F107"/>
      <c r="G107" s="78" t="s">
        <v>0</v>
      </c>
      <c r="H107" s="78" t="s">
        <v>1</v>
      </c>
      <c r="I107" s="78" t="s">
        <v>2</v>
      </c>
      <c r="J107" s="78" t="s">
        <v>3</v>
      </c>
      <c r="K107" s="78" t="s">
        <v>4</v>
      </c>
      <c r="L107" s="78" t="s">
        <v>27</v>
      </c>
      <c r="M107" s="76"/>
      <c r="N107" s="78"/>
      <c r="P107" s="102"/>
      <c r="W107" s="102"/>
    </row>
    <row r="108" spans="1:25" x14ac:dyDescent="0.25">
      <c r="A108" s="26" t="s">
        <v>46</v>
      </c>
      <c r="B108" s="19"/>
      <c r="C108" s="19"/>
      <c r="D108" s="19"/>
      <c r="E108" s="19"/>
      <c r="F108" s="19"/>
      <c r="G108" s="51">
        <f>SUM(G106+G64+G59+G51)</f>
        <v>0</v>
      </c>
      <c r="H108" s="51">
        <f t="shared" ref="H108:J108" si="19">SUM(H106+H64+H59+H51)</f>
        <v>0</v>
      </c>
      <c r="I108" s="51">
        <f t="shared" si="19"/>
        <v>0</v>
      </c>
      <c r="J108" s="51">
        <f t="shared" si="19"/>
        <v>0</v>
      </c>
      <c r="K108" s="51">
        <f>SUM(K106+K64+K59+K51)</f>
        <v>0</v>
      </c>
      <c r="L108" s="51">
        <f>SUM(G108:K108)</f>
        <v>0</v>
      </c>
      <c r="M108" s="101"/>
      <c r="N108" s="135">
        <f>'PI 1'!M93+'PI 2'!M93+'PI 3'!M93+'PI 4'!M93+'PI 5'!M93+'PI 6'!M93+'PI 7'!M93+'PI 8'!M93+'PI 9'!M93+'PI 10'!M93+'PI 11'!M93</f>
        <v>0</v>
      </c>
      <c r="W108" s="102"/>
    </row>
    <row r="109" spans="1:25" x14ac:dyDescent="0.25">
      <c r="A109" s="26" t="s">
        <v>47</v>
      </c>
      <c r="B109" s="19"/>
      <c r="C109" s="19"/>
      <c r="D109" s="19"/>
      <c r="E109" s="19"/>
      <c r="F109" s="19"/>
      <c r="G109" s="51">
        <f>SUM(G108-G105-G83-G84-G85-G86-G87-G81-G59)</f>
        <v>0</v>
      </c>
      <c r="H109" s="51">
        <f t="shared" ref="H109:J109" si="20">SUM(H108-H105-H83-H84-H85-H86-H87-H81-H59)</f>
        <v>0</v>
      </c>
      <c r="I109" s="51">
        <f t="shared" si="20"/>
        <v>0</v>
      </c>
      <c r="J109" s="51">
        <f t="shared" si="20"/>
        <v>0</v>
      </c>
      <c r="K109" s="51">
        <f>SUM(K108-K105-K83-K81-K59)</f>
        <v>0</v>
      </c>
      <c r="L109" s="51">
        <f t="shared" ref="L109:L110" si="21">SUM(G109:K109)</f>
        <v>0</v>
      </c>
      <c r="M109" s="101"/>
      <c r="N109" s="135">
        <f>'PI 1'!M94+'PI 2'!M94+'PI 3'!M94+'PI 4'!M94+'PI 5'!M94+'PI 6'!M94+'PI 7'!M94+'PI 8'!M94+'PI 9'!M94+'PI 10'!M94+'PI 11'!M94</f>
        <v>0</v>
      </c>
      <c r="P109" s="175">
        <f>SUM(L109*$P$104)</f>
        <v>0</v>
      </c>
    </row>
    <row r="110" spans="1:25" ht="15.75" thickBot="1" x14ac:dyDescent="0.3">
      <c r="A110" s="27" t="s">
        <v>48</v>
      </c>
      <c r="B110" s="28"/>
      <c r="C110" s="28"/>
      <c r="D110" s="28"/>
      <c r="E110" s="28"/>
      <c r="F110" s="28"/>
      <c r="G110" s="79">
        <f>ROUND(G109*$K$1,0)</f>
        <v>0</v>
      </c>
      <c r="H110" s="79">
        <f t="shared" ref="H110:K110" si="22">ROUND(H109*$K$1,0)</f>
        <v>0</v>
      </c>
      <c r="I110" s="79">
        <f t="shared" si="22"/>
        <v>0</v>
      </c>
      <c r="J110" s="79">
        <f t="shared" si="22"/>
        <v>0</v>
      </c>
      <c r="K110" s="79">
        <f t="shared" si="22"/>
        <v>0</v>
      </c>
      <c r="L110" s="51">
        <f t="shared" si="21"/>
        <v>0</v>
      </c>
      <c r="M110" s="101"/>
      <c r="N110" s="135">
        <f>'PI 1'!M95+'PI 2'!M95+'PI 3'!M95+'PI 4'!M95+'PI 5'!M95+'PI 6'!M95+'PI 7'!M95+'PI 8'!M95+'PI 9'!M95+'PI 10'!M95+'PI 11'!M95</f>
        <v>0</v>
      </c>
    </row>
    <row r="111" spans="1:25" ht="15.75" thickBot="1" x14ac:dyDescent="0.3">
      <c r="A111" s="27" t="s">
        <v>128</v>
      </c>
      <c r="B111" s="28"/>
      <c r="C111" s="28"/>
      <c r="D111" s="28"/>
      <c r="E111" s="28"/>
      <c r="F111" s="28"/>
      <c r="G111" s="79">
        <f>'PI 1'!H96+'PI 2'!H96+'PI 3'!H96+'PI 4'!H96+'PI 5'!H96+'PI 6'!H96+'PI 7'!H96+'PI 8'!H96+'PI 9'!H96+'PI 10'!H96+'PI 11'!H96</f>
        <v>0</v>
      </c>
      <c r="H111" s="79">
        <f>'PI 1'!I96+'PI 2'!I96+'PI 3'!I96+'PI 4'!I96+'PI 5'!I96+'PI 6'!I96+'PI 7'!I96+'PI 8'!I96+'PI 9'!I96+'PI 10'!I96+'PI 11'!I96</f>
        <v>0</v>
      </c>
      <c r="I111" s="79">
        <f>'PI 1'!J96+'PI 2'!J96+'PI 3'!J96+'PI 4'!J96+'PI 5'!J96+'PI 6'!J96+'PI 7'!J96+'PI 8'!J96+'PI 9'!J96+'PI 10'!J96+'PI 11'!J96</f>
        <v>0</v>
      </c>
      <c r="J111" s="79">
        <f>'PI 1'!K96+'PI 2'!K96+'PI 3'!K96+'PI 4'!K96+'PI 5'!K96+'PI 6'!K96+'PI 7'!K96+'PI 8'!K96+'PI 9'!K96+'PI 10'!K96+'PI 11'!K96</f>
        <v>0</v>
      </c>
      <c r="K111" s="79">
        <f>'PI 1'!L96+'PI 2'!L96+'PI 3'!L96+'PI 4'!L96+'PI 5'!L96+'PI 6'!L96+'PI 7'!L96+'PI 8'!L96+'PI 9'!L96+'PI 10'!L96+'PI 11'!L96</f>
        <v>0</v>
      </c>
      <c r="L111" s="51">
        <f t="shared" ref="L111" si="23">SUM(G111:K111)</f>
        <v>0</v>
      </c>
      <c r="M111" s="101"/>
      <c r="N111" s="135">
        <f>'PI 1'!M96+'PI 2'!M96+'PI 3'!M96+'PI 4'!M96+'PI 5'!M96+'PI 6'!M96+'PI 7'!M96+'PI 8'!M96+'PI 9'!M96+'PI 10'!M96+'PI 11'!M96</f>
        <v>0</v>
      </c>
      <c r="P111" s="203">
        <f>IF(P109&lt;(L110+L111),P104,K1)</f>
        <v>0.41649999999999998</v>
      </c>
      <c r="Q111" s="176" t="s">
        <v>114</v>
      </c>
      <c r="R111" s="177"/>
      <c r="S111" s="177"/>
      <c r="T111" s="177"/>
      <c r="U111" s="177"/>
      <c r="V111" s="177"/>
      <c r="W111" s="177"/>
      <c r="X111" s="177"/>
      <c r="Y111" s="178"/>
    </row>
    <row r="112" spans="1:25" ht="15.75" thickBot="1" x14ac:dyDescent="0.3">
      <c r="A112" s="24" t="s">
        <v>28</v>
      </c>
      <c r="B112" s="25"/>
      <c r="C112" s="25"/>
      <c r="D112" s="25"/>
      <c r="E112" s="25"/>
      <c r="F112" s="25"/>
      <c r="G112" s="80">
        <f>G108+G110+G111</f>
        <v>0</v>
      </c>
      <c r="H112" s="80">
        <f>H108+H110+H111</f>
        <v>0</v>
      </c>
      <c r="I112" s="80">
        <f>I108+I110+I111</f>
        <v>0</v>
      </c>
      <c r="J112" s="80">
        <f>J108+J110+J111</f>
        <v>0</v>
      </c>
      <c r="K112" s="80">
        <f>K108+K110+K111</f>
        <v>0</v>
      </c>
      <c r="L112" s="80">
        <f>SUM(L108+L110+L111)</f>
        <v>0</v>
      </c>
      <c r="M112" s="111"/>
      <c r="N112" s="80">
        <f>'PI 1'!M97+'PI 2'!M97+'PI 3'!M97+'PI 4'!M97+'PI 5'!M97+'PI 6'!M97+'PI 7'!M97+'PI 8'!M97+'PI 9'!M97+'PI 10'!M97+'PI 11'!M97</f>
        <v>0</v>
      </c>
      <c r="P112" s="179" t="s">
        <v>115</v>
      </c>
      <c r="Q112" s="179"/>
      <c r="R112" s="179"/>
      <c r="S112" s="179"/>
    </row>
    <row r="113" spans="1:17" x14ac:dyDescent="0.25">
      <c r="A113" s="36"/>
      <c r="B113" s="37"/>
      <c r="C113" s="37"/>
      <c r="D113" s="37"/>
      <c r="E113" s="37"/>
      <c r="F113" s="37"/>
      <c r="G113" s="64"/>
      <c r="H113" s="64"/>
      <c r="I113" s="64"/>
      <c r="J113" s="64"/>
      <c r="K113" s="64"/>
      <c r="L113" s="64"/>
      <c r="M113" s="64"/>
      <c r="O113" s="204" t="s">
        <v>125</v>
      </c>
      <c r="P113" s="205"/>
      <c r="Q113" s="206">
        <f>SUM(L108*42.857%)</f>
        <v>0</v>
      </c>
    </row>
    <row r="114" spans="1:17" x14ac:dyDescent="0.25">
      <c r="A114" s="38"/>
      <c r="B114" s="225" t="s">
        <v>137</v>
      </c>
      <c r="C114" s="225"/>
      <c r="K114" s="1" t="s">
        <v>90</v>
      </c>
      <c r="L114" s="94">
        <f>L110+L111</f>
        <v>0</v>
      </c>
      <c r="M114" s="94"/>
      <c r="O114" s="215" t="s">
        <v>129</v>
      </c>
      <c r="P114" s="208"/>
      <c r="Q114" s="209">
        <f>SUM(L109*41.65%)</f>
        <v>0</v>
      </c>
    </row>
    <row r="115" spans="1:17" x14ac:dyDescent="0.25">
      <c r="G115" s="102"/>
      <c r="O115" s="207"/>
      <c r="P115" s="208"/>
      <c r="Q115" s="210"/>
    </row>
    <row r="116" spans="1:17" x14ac:dyDescent="0.25">
      <c r="D116" s="103"/>
      <c r="K116" s="102"/>
      <c r="O116" s="207" t="s">
        <v>126</v>
      </c>
      <c r="P116" s="208"/>
      <c r="Q116" s="211" t="e">
        <f>N108/N112</f>
        <v>#DIV/0!</v>
      </c>
    </row>
    <row r="117" spans="1:17" ht="15.75" thickBot="1" x14ac:dyDescent="0.3">
      <c r="D117" s="103"/>
      <c r="K117" s="102"/>
      <c r="O117" s="212" t="s">
        <v>139</v>
      </c>
      <c r="P117" s="213"/>
      <c r="Q117" s="214" t="e">
        <f>N110/N112</f>
        <v>#DIV/0!</v>
      </c>
    </row>
    <row r="118" spans="1:17" x14ac:dyDescent="0.25">
      <c r="D118" s="103"/>
    </row>
    <row r="119" spans="1:17" x14ac:dyDescent="0.25">
      <c r="K119" s="102"/>
    </row>
  </sheetData>
  <sheetProtection formatCells="0" formatColumns="0" formatRows="0" insertColumns="0" insertRows="0" insertHyperlinks="0" deleteColumns="0" deleteRows="0" sort="0" autoFilter="0" pivotTables="0"/>
  <mergeCells count="43">
    <mergeCell ref="C94:F94"/>
    <mergeCell ref="C95:F95"/>
    <mergeCell ref="C96:F96"/>
    <mergeCell ref="B31:B41"/>
    <mergeCell ref="A8:D8"/>
    <mergeCell ref="B10:B20"/>
    <mergeCell ref="C26:E26"/>
    <mergeCell ref="C27:E27"/>
    <mergeCell ref="B22:B27"/>
    <mergeCell ref="C22:E22"/>
    <mergeCell ref="C23:E23"/>
    <mergeCell ref="C24:E24"/>
    <mergeCell ref="C25:E25"/>
    <mergeCell ref="B43:B48"/>
    <mergeCell ref="C43:E43"/>
    <mergeCell ref="C44:E44"/>
    <mergeCell ref="C1:D1"/>
    <mergeCell ref="C2:D2"/>
    <mergeCell ref="C3:D3"/>
    <mergeCell ref="C4:D4"/>
    <mergeCell ref="C5:D5"/>
    <mergeCell ref="C45:E45"/>
    <mergeCell ref="C46:E46"/>
    <mergeCell ref="C47:E47"/>
    <mergeCell ref="C48:E48"/>
    <mergeCell ref="C54:F54"/>
    <mergeCell ref="C55:F55"/>
    <mergeCell ref="C56:F56"/>
    <mergeCell ref="C57:F57"/>
    <mergeCell ref="C58:F58"/>
    <mergeCell ref="C62:F62"/>
    <mergeCell ref="C63:F63"/>
    <mergeCell ref="C81:F81"/>
    <mergeCell ref="C74:F74"/>
    <mergeCell ref="C75:F75"/>
    <mergeCell ref="C76:F76"/>
    <mergeCell ref="C77:F77"/>
    <mergeCell ref="C68:F68"/>
    <mergeCell ref="C69:F69"/>
    <mergeCell ref="C70:F70"/>
    <mergeCell ref="C71:F71"/>
    <mergeCell ref="C72:F72"/>
    <mergeCell ref="C73:F73"/>
  </mergeCells>
  <hyperlinks>
    <hyperlink ref="O114" r:id="rId1" xr:uid="{B3BD39EE-A249-42CB-9FDE-6077968DA258}"/>
  </hyperlinks>
  <pageMargins left="0.7" right="0.7" top="0.75" bottom="0.75" header="0.3" footer="0.3"/>
  <pageSetup scale="69" orientation="landscape" r:id="rId2"/>
  <rowBreaks count="2" manualBreakCount="2">
    <brk id="52" max="16383" man="1"/>
    <brk id="117" max="16383" man="1"/>
  </rowBreaks>
  <ignoredErrors>
    <ignoredError sqref="L25:L2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99"/>
  <sheetViews>
    <sheetView showGridLines="0" topLeftCell="A64" zoomScaleNormal="100" workbookViewId="0">
      <selection activeCell="G34" sqref="G34"/>
    </sheetView>
  </sheetViews>
  <sheetFormatPr defaultColWidth="9.140625" defaultRowHeight="15" x14ac:dyDescent="0.25"/>
  <cols>
    <col min="1" max="1" width="1.5703125" style="1" customWidth="1"/>
    <col min="2" max="2" width="3.42578125" style="1" customWidth="1"/>
    <col min="3" max="3" width="7.140625" style="1" customWidth="1"/>
    <col min="4" max="4" width="12.85546875" style="1" customWidth="1"/>
    <col min="5" max="5" width="11.85546875" style="1" customWidth="1"/>
    <col min="6" max="6" width="13.85546875" style="155" customWidth="1"/>
    <col min="7" max="7" width="14.85546875" style="1" customWidth="1"/>
    <col min="8" max="8" width="13.42578125" style="1" customWidth="1"/>
    <col min="9" max="9" width="14.42578125" style="1" customWidth="1"/>
    <col min="10" max="11" width="13.42578125" style="1" customWidth="1"/>
    <col min="12" max="12" width="13.140625" style="1" customWidth="1"/>
    <col min="13" max="13" width="12.85546875" style="1" customWidth="1"/>
    <col min="14" max="14" width="9.140625" style="1"/>
    <col min="15" max="15" width="10.28515625" style="1" bestFit="1" customWidth="1"/>
    <col min="16" max="16384" width="9.140625" style="1"/>
  </cols>
  <sheetData>
    <row r="1" spans="2:14" x14ac:dyDescent="0.25">
      <c r="B1"/>
      <c r="C1" s="2"/>
      <c r="D1" s="228" t="s">
        <v>26</v>
      </c>
      <c r="E1" s="229"/>
      <c r="F1" s="167"/>
      <c r="G1" s="33"/>
      <c r="H1" s="30"/>
      <c r="I1" s="30"/>
      <c r="J1" s="3"/>
      <c r="K1" s="3" t="s">
        <v>29</v>
      </c>
      <c r="L1" s="223">
        <f>Cumulative!K1</f>
        <v>0.41649999999999998</v>
      </c>
      <c r="M1" s="4"/>
    </row>
    <row r="2" spans="2:14" x14ac:dyDescent="0.25">
      <c r="B2"/>
      <c r="C2" s="2"/>
      <c r="D2" s="230" t="s">
        <v>13</v>
      </c>
      <c r="E2" s="231"/>
      <c r="F2" s="168"/>
      <c r="G2" s="33"/>
      <c r="H2" s="5"/>
      <c r="I2" s="5"/>
      <c r="J2"/>
      <c r="K2"/>
      <c r="L2"/>
      <c r="M2" s="6"/>
    </row>
    <row r="3" spans="2:14" x14ac:dyDescent="0.25">
      <c r="B3"/>
      <c r="C3" s="2"/>
      <c r="D3" s="230" t="s">
        <v>14</v>
      </c>
      <c r="E3" s="231"/>
      <c r="F3" s="168"/>
      <c r="G3" s="33"/>
      <c r="H3" s="32"/>
      <c r="I3" s="32"/>
      <c r="J3" s="5"/>
      <c r="K3" s="5"/>
      <c r="L3" s="5"/>
      <c r="M3" s="7"/>
    </row>
    <row r="4" spans="2:14" x14ac:dyDescent="0.25">
      <c r="B4"/>
      <c r="C4" s="2"/>
      <c r="D4" s="230" t="s">
        <v>11</v>
      </c>
      <c r="E4" s="231"/>
      <c r="F4" s="169"/>
      <c r="G4" s="33"/>
      <c r="H4" s="33"/>
      <c r="I4" s="33"/>
      <c r="J4" s="5"/>
      <c r="K4" s="5"/>
      <c r="L4" s="5"/>
      <c r="M4" s="7"/>
    </row>
    <row r="5" spans="2:14" ht="15.75" thickBot="1" x14ac:dyDescent="0.3">
      <c r="B5"/>
      <c r="C5" s="2"/>
      <c r="D5" s="232" t="s">
        <v>12</v>
      </c>
      <c r="E5" s="233"/>
      <c r="F5" s="170"/>
      <c r="G5" s="170"/>
      <c r="H5" s="34"/>
      <c r="I5" s="34"/>
      <c r="J5" s="8"/>
      <c r="K5" s="8"/>
      <c r="L5" s="8"/>
      <c r="M5" s="9"/>
    </row>
    <row r="6" spans="2:14" ht="6.75" customHeight="1" thickBot="1" x14ac:dyDescent="0.3">
      <c r="B6"/>
      <c r="C6" s="2"/>
      <c r="D6" s="2"/>
      <c r="E6" s="2"/>
      <c r="F6" s="144"/>
      <c r="G6" s="144"/>
      <c r="H6" s="5"/>
      <c r="I6" s="5"/>
      <c r="J6" s="5"/>
      <c r="K6" s="5"/>
      <c r="L6" s="5"/>
      <c r="M6" s="5"/>
    </row>
    <row r="7" spans="2:14" ht="15.75" thickBot="1" x14ac:dyDescent="0.3">
      <c r="B7" s="85"/>
      <c r="C7" s="86"/>
      <c r="D7" s="86"/>
      <c r="E7" s="86"/>
      <c r="F7" s="145"/>
      <c r="G7" s="86"/>
      <c r="H7" s="87" t="s">
        <v>0</v>
      </c>
      <c r="I7" s="87" t="s">
        <v>1</v>
      </c>
      <c r="J7" s="87" t="s">
        <v>2</v>
      </c>
      <c r="K7" s="87" t="s">
        <v>3</v>
      </c>
      <c r="L7" s="87" t="s">
        <v>4</v>
      </c>
      <c r="M7" s="88" t="s">
        <v>16</v>
      </c>
    </row>
    <row r="8" spans="2:14" x14ac:dyDescent="0.25">
      <c r="B8" s="226" t="s">
        <v>101</v>
      </c>
      <c r="C8" s="227"/>
      <c r="D8" s="227"/>
      <c r="E8" s="227"/>
      <c r="F8" s="146"/>
      <c r="G8" s="42"/>
      <c r="H8" s="42"/>
      <c r="I8" s="42"/>
      <c r="J8" s="42"/>
      <c r="K8" s="42"/>
      <c r="L8" s="42"/>
      <c r="M8" s="10"/>
    </row>
    <row r="9" spans="2:14" ht="39" x14ac:dyDescent="0.25">
      <c r="B9"/>
      <c r="C9" s="11" t="s">
        <v>53</v>
      </c>
      <c r="D9" s="12"/>
      <c r="E9" s="142" t="s">
        <v>82</v>
      </c>
      <c r="F9" s="123" t="s">
        <v>83</v>
      </c>
      <c r="G9" s="140" t="s">
        <v>84</v>
      </c>
      <c r="H9" s="12"/>
      <c r="I9" s="12"/>
      <c r="J9" s="12"/>
      <c r="K9" s="12"/>
      <c r="L9" s="12"/>
      <c r="M9" s="13"/>
    </row>
    <row r="10" spans="2:14" x14ac:dyDescent="0.25">
      <c r="C10" s="234" t="s">
        <v>80</v>
      </c>
      <c r="D10" s="35"/>
      <c r="E10" s="48"/>
      <c r="F10" s="41"/>
      <c r="G10" s="39"/>
      <c r="H10" s="50"/>
      <c r="I10" s="50"/>
      <c r="J10" s="50"/>
      <c r="K10" s="50"/>
      <c r="L10" s="50"/>
      <c r="M10" s="51">
        <f>SUM(H10:L10)</f>
        <v>0</v>
      </c>
      <c r="N10" s="125" t="s">
        <v>85</v>
      </c>
    </row>
    <row r="11" spans="2:14" x14ac:dyDescent="0.25">
      <c r="C11" s="235"/>
      <c r="D11" s="35"/>
      <c r="E11" s="143"/>
      <c r="F11" s="121"/>
      <c r="G11" s="84"/>
      <c r="H11" s="50"/>
      <c r="I11" s="50"/>
      <c r="J11" s="50"/>
      <c r="K11" s="50"/>
      <c r="L11" s="50"/>
      <c r="M11" s="51">
        <f>SUM(H11:L11)</f>
        <v>0</v>
      </c>
      <c r="N11" s="126" t="s">
        <v>86</v>
      </c>
    </row>
    <row r="12" spans="2:14" x14ac:dyDescent="0.25">
      <c r="C12" s="235"/>
      <c r="D12" s="35"/>
      <c r="E12" s="143"/>
      <c r="F12" s="121"/>
      <c r="G12" s="84"/>
      <c r="H12" s="50"/>
      <c r="I12" s="50"/>
      <c r="J12" s="50"/>
      <c r="K12" s="50"/>
      <c r="L12" s="50"/>
      <c r="M12" s="51">
        <f>SUM(H12:L12)</f>
        <v>0</v>
      </c>
      <c r="N12" s="126" t="s">
        <v>87</v>
      </c>
    </row>
    <row r="13" spans="2:14" ht="15.75" thickBot="1" x14ac:dyDescent="0.3">
      <c r="C13" s="236"/>
      <c r="D13" s="35"/>
      <c r="E13" s="143"/>
      <c r="F13" s="121"/>
      <c r="G13" s="84"/>
      <c r="H13" s="50"/>
      <c r="I13" s="50"/>
      <c r="J13" s="50"/>
      <c r="K13" s="50"/>
      <c r="L13" s="50"/>
      <c r="M13" s="51">
        <f>SUM(H13:L13)</f>
        <v>0</v>
      </c>
      <c r="N13" s="126" t="s">
        <v>132</v>
      </c>
    </row>
    <row r="14" spans="2:14" x14ac:dyDescent="0.25">
      <c r="B14" s="162" t="s">
        <v>102</v>
      </c>
      <c r="C14" s="42"/>
      <c r="D14" s="42"/>
      <c r="E14" s="42"/>
      <c r="F14" s="42" t="s">
        <v>103</v>
      </c>
      <c r="G14" s="42"/>
      <c r="H14" s="42"/>
      <c r="I14" s="42"/>
      <c r="J14" s="42"/>
      <c r="K14" s="42"/>
      <c r="L14" s="42"/>
      <c r="M14" s="10"/>
      <c r="N14"/>
    </row>
    <row r="15" spans="2:14" x14ac:dyDescent="0.25">
      <c r="C15" s="237" t="s">
        <v>6</v>
      </c>
      <c r="D15" s="159" t="s">
        <v>7</v>
      </c>
      <c r="E15" s="160"/>
      <c r="F15" s="161"/>
      <c r="G15" s="39"/>
      <c r="H15" s="50"/>
      <c r="I15" s="50"/>
      <c r="J15" s="50"/>
      <c r="K15" s="50"/>
      <c r="L15" s="50"/>
      <c r="M15" s="51">
        <f t="shared" ref="M15:M20" si="0">SUM(H15:L15)</f>
        <v>0</v>
      </c>
      <c r="N15"/>
    </row>
    <row r="16" spans="2:14" ht="16.5" customHeight="1" x14ac:dyDescent="0.25">
      <c r="C16" s="238"/>
      <c r="D16" s="159" t="s">
        <v>32</v>
      </c>
      <c r="E16" s="160"/>
      <c r="F16" s="161"/>
      <c r="G16" s="39"/>
      <c r="H16" s="50"/>
      <c r="I16" s="50"/>
      <c r="J16" s="50"/>
      <c r="K16" s="50"/>
      <c r="L16" s="50"/>
      <c r="M16" s="51">
        <f t="shared" si="0"/>
        <v>0</v>
      </c>
      <c r="N16"/>
    </row>
    <row r="17" spans="2:14" x14ac:dyDescent="0.25">
      <c r="C17" s="238"/>
      <c r="D17" s="159" t="s">
        <v>8</v>
      </c>
      <c r="E17" s="160"/>
      <c r="F17" s="161"/>
      <c r="G17" s="39"/>
      <c r="H17" s="50"/>
      <c r="I17" s="50"/>
      <c r="J17" s="50"/>
      <c r="K17" s="50"/>
      <c r="L17" s="50"/>
      <c r="M17" s="51">
        <f t="shared" si="0"/>
        <v>0</v>
      </c>
      <c r="N17"/>
    </row>
    <row r="18" spans="2:14" x14ac:dyDescent="0.25">
      <c r="C18" s="238"/>
      <c r="D18" s="159" t="s">
        <v>9</v>
      </c>
      <c r="E18" s="160"/>
      <c r="F18" s="161"/>
      <c r="G18" s="39"/>
      <c r="H18" s="50"/>
      <c r="I18" s="50"/>
      <c r="J18" s="50"/>
      <c r="K18" s="50"/>
      <c r="L18" s="50"/>
      <c r="M18" s="51">
        <f t="shared" si="0"/>
        <v>0</v>
      </c>
      <c r="N18"/>
    </row>
    <row r="19" spans="2:14" x14ac:dyDescent="0.25">
      <c r="C19" s="238"/>
      <c r="D19" s="159" t="s">
        <v>62</v>
      </c>
      <c r="E19" s="160"/>
      <c r="F19" s="161"/>
      <c r="G19" s="39"/>
      <c r="H19" s="50"/>
      <c r="I19" s="50"/>
      <c r="J19" s="50"/>
      <c r="K19" s="50"/>
      <c r="L19" s="50"/>
      <c r="M19" s="51">
        <f t="shared" si="0"/>
        <v>0</v>
      </c>
      <c r="N19"/>
    </row>
    <row r="20" spans="2:14" x14ac:dyDescent="0.25">
      <c r="C20" s="238"/>
      <c r="D20" s="159" t="s">
        <v>59</v>
      </c>
      <c r="E20" s="160"/>
      <c r="F20" s="161"/>
      <c r="G20" s="39"/>
      <c r="H20" s="50"/>
      <c r="I20" s="50"/>
      <c r="J20" s="50"/>
      <c r="K20" s="50"/>
      <c r="L20" s="50"/>
      <c r="M20" s="51">
        <f t="shared" si="0"/>
        <v>0</v>
      </c>
      <c r="N20"/>
    </row>
    <row r="21" spans="2:14" x14ac:dyDescent="0.25">
      <c r="C21" s="22"/>
      <c r="D21" s="23" t="s">
        <v>18</v>
      </c>
      <c r="E21" s="23"/>
      <c r="F21" s="147"/>
      <c r="G21" s="23"/>
      <c r="H21" s="53">
        <f>SUM(H10:H20)</f>
        <v>0</v>
      </c>
      <c r="I21" s="53">
        <f>SUM(I10:I20)</f>
        <v>0</v>
      </c>
      <c r="J21" s="53">
        <f>SUM(J10:J20)</f>
        <v>0</v>
      </c>
      <c r="K21" s="53">
        <f>SUM(K10:K20)</f>
        <v>0</v>
      </c>
      <c r="L21" s="53">
        <f>SUM(L10:L20)</f>
        <v>0</v>
      </c>
      <c r="M21" s="54">
        <f t="shared" ref="M21" si="1">SUM(M10:M20)</f>
        <v>0</v>
      </c>
      <c r="N21"/>
    </row>
    <row r="22" spans="2:14" ht="6.75" customHeight="1" x14ac:dyDescent="0.25">
      <c r="C22"/>
      <c r="D22"/>
      <c r="E22"/>
      <c r="F22" s="148"/>
      <c r="G22"/>
      <c r="H22" s="76"/>
      <c r="I22" s="76"/>
      <c r="J22" s="76"/>
      <c r="K22" s="76"/>
      <c r="L22" s="76"/>
      <c r="M22" s="76"/>
      <c r="N22"/>
    </row>
    <row r="23" spans="2:14" ht="15.75" thickBot="1" x14ac:dyDescent="0.3">
      <c r="C23" s="11" t="s">
        <v>19</v>
      </c>
      <c r="D23" s="12"/>
      <c r="E23" s="12"/>
      <c r="F23" s="149"/>
      <c r="G23" s="128" t="s">
        <v>20</v>
      </c>
      <c r="H23" s="96"/>
      <c r="I23" s="96"/>
      <c r="J23" s="96"/>
      <c r="K23" s="96"/>
      <c r="L23" s="96"/>
      <c r="M23" s="97"/>
      <c r="N23" s="171" t="s">
        <v>111</v>
      </c>
    </row>
    <row r="24" spans="2:14" ht="15.75" thickBot="1" x14ac:dyDescent="0.3">
      <c r="C24" s="234" t="s">
        <v>17</v>
      </c>
      <c r="D24" s="20">
        <f>D10</f>
        <v>0</v>
      </c>
      <c r="E24" s="19"/>
      <c r="F24" s="139"/>
      <c r="G24" s="138">
        <v>0.42749999999999999</v>
      </c>
      <c r="H24" s="127">
        <f>ROUND(H10*$G$24,0)</f>
        <v>0</v>
      </c>
      <c r="I24" s="114">
        <f>ROUND(I10*$G$24,0)</f>
        <v>0</v>
      </c>
      <c r="J24" s="114">
        <f>ROUND(J10*$G$24,0)</f>
        <v>0</v>
      </c>
      <c r="K24" s="114">
        <f>ROUND(K10*$G$24,0)</f>
        <v>0</v>
      </c>
      <c r="L24" s="114">
        <f>ROUND(L10*$G$24,0)</f>
        <v>0</v>
      </c>
      <c r="M24" s="51">
        <f>SUM(H24:L24)</f>
        <v>0</v>
      </c>
      <c r="N24" s="125" t="s">
        <v>85</v>
      </c>
    </row>
    <row r="25" spans="2:14" ht="15.75" thickBot="1" x14ac:dyDescent="0.3">
      <c r="C25" s="235"/>
      <c r="D25" s="20">
        <f>D11</f>
        <v>0</v>
      </c>
      <c r="E25" s="19"/>
      <c r="F25" s="139"/>
      <c r="G25" s="138">
        <v>0.42749999999999999</v>
      </c>
      <c r="H25" s="127">
        <f>ROUND(H11*$G$25,0)</f>
        <v>0</v>
      </c>
      <c r="I25" s="114">
        <f>ROUND(I11*$G$25,0)</f>
        <v>0</v>
      </c>
      <c r="J25" s="114">
        <f>ROUND(J11*$G$25,0)</f>
        <v>0</v>
      </c>
      <c r="K25" s="114">
        <f>ROUND(K11*$G$25,0)</f>
        <v>0</v>
      </c>
      <c r="L25" s="114">
        <f>ROUND(L11*$G$25,0)</f>
        <v>0</v>
      </c>
      <c r="M25" s="51">
        <f>SUM(H25:L25)</f>
        <v>0</v>
      </c>
      <c r="N25" s="126" t="s">
        <v>86</v>
      </c>
    </row>
    <row r="26" spans="2:14" ht="15.75" thickBot="1" x14ac:dyDescent="0.3">
      <c r="C26" s="235"/>
      <c r="D26" s="20">
        <f>D12</f>
        <v>0</v>
      </c>
      <c r="E26" s="19"/>
      <c r="F26" s="139"/>
      <c r="G26" s="138">
        <v>0.42749999999999999</v>
      </c>
      <c r="H26" s="127">
        <f>ROUND(H12*$G$26,0)</f>
        <v>0</v>
      </c>
      <c r="I26" s="114">
        <f>I12*G26</f>
        <v>0</v>
      </c>
      <c r="J26" s="114">
        <f>J12*G26</f>
        <v>0</v>
      </c>
      <c r="K26" s="114">
        <f>K12*G26</f>
        <v>0</v>
      </c>
      <c r="L26" s="114">
        <f>L12*G26</f>
        <v>0</v>
      </c>
      <c r="M26" s="51">
        <f>SUM(H26:L26)</f>
        <v>0</v>
      </c>
      <c r="N26" s="126" t="s">
        <v>87</v>
      </c>
    </row>
    <row r="27" spans="2:14" x14ac:dyDescent="0.25">
      <c r="B27"/>
      <c r="C27" s="236"/>
      <c r="D27" s="20">
        <f>D13</f>
        <v>0</v>
      </c>
      <c r="E27" s="19"/>
      <c r="F27" s="139"/>
      <c r="G27" s="138">
        <v>0.42749999999999999</v>
      </c>
      <c r="H27" s="127">
        <f>ROUND(H13*$G$27,0)</f>
        <v>0</v>
      </c>
      <c r="I27" s="114">
        <f>ROUND(I13*$G$27,0)</f>
        <v>0</v>
      </c>
      <c r="J27" s="114">
        <f>ROUND(J13*$G$27,0)</f>
        <v>0</v>
      </c>
      <c r="K27" s="114">
        <f>ROUND(K13*$G$27,0)</f>
        <v>0</v>
      </c>
      <c r="L27" s="114">
        <f>ROUND(L13*$G$27,0)</f>
        <v>0</v>
      </c>
      <c r="M27" s="51">
        <f>SUM(H27:L27)</f>
        <v>0</v>
      </c>
      <c r="N27" s="126" t="s">
        <v>131</v>
      </c>
    </row>
    <row r="28" spans="2:14" x14ac:dyDescent="0.25">
      <c r="B28"/>
      <c r="C28" s="15"/>
      <c r="D28" s="15"/>
      <c r="E28" s="15"/>
      <c r="F28" s="150"/>
      <c r="G28" s="15"/>
      <c r="H28" s="98"/>
      <c r="I28" s="98"/>
      <c r="J28" s="98"/>
      <c r="K28" s="98"/>
      <c r="L28" s="98"/>
      <c r="M28" s="98"/>
    </row>
    <row r="29" spans="2:14" x14ac:dyDescent="0.25">
      <c r="B29"/>
      <c r="C29" s="237" t="s">
        <v>6</v>
      </c>
      <c r="D29" s="240" t="str">
        <f t="shared" ref="D29:D34" si="2">D15</f>
        <v>PostDoctoral Associates</v>
      </c>
      <c r="E29" s="241"/>
      <c r="F29" s="242"/>
      <c r="G29" s="141">
        <v>0.42749999999999999</v>
      </c>
      <c r="H29" s="114">
        <f>ROUND(H15*$G$29,0)</f>
        <v>0</v>
      </c>
      <c r="I29" s="114">
        <f>ROUND(I15*$G$29,0)</f>
        <v>0</v>
      </c>
      <c r="J29" s="114">
        <f>ROUND(J15*$G$29,0)</f>
        <v>0</v>
      </c>
      <c r="K29" s="114">
        <f>ROUND(K15*$G$29,0)</f>
        <v>0</v>
      </c>
      <c r="L29" s="114">
        <f>ROUND(L15*$G$29,0)</f>
        <v>0</v>
      </c>
      <c r="M29" s="51">
        <f t="shared" ref="M29:M34" si="3">SUM(H29:L29)</f>
        <v>0</v>
      </c>
    </row>
    <row r="30" spans="2:14" ht="24.75" customHeight="1" x14ac:dyDescent="0.25">
      <c r="B30"/>
      <c r="C30" s="238"/>
      <c r="D30" s="240" t="str">
        <f t="shared" si="2"/>
        <v>Other Professionals (Techs, etc.)</v>
      </c>
      <c r="E30" s="241"/>
      <c r="F30" s="242"/>
      <c r="G30" s="141">
        <v>0.42749999999999999</v>
      </c>
      <c r="H30" s="114">
        <f>ROUND(H16*$G$30,0)</f>
        <v>0</v>
      </c>
      <c r="I30" s="114">
        <f>ROUND(I16*$G$30,0)</f>
        <v>0</v>
      </c>
      <c r="J30" s="114">
        <f>ROUND(J16*$G$30,0)</f>
        <v>0</v>
      </c>
      <c r="K30" s="114">
        <f>ROUND(K16*$G$30,0)</f>
        <v>0</v>
      </c>
      <c r="L30" s="114">
        <f>ROUND(L16*$G$30,0)</f>
        <v>0</v>
      </c>
      <c r="M30" s="51">
        <f t="shared" si="3"/>
        <v>0</v>
      </c>
    </row>
    <row r="31" spans="2:14" x14ac:dyDescent="0.25">
      <c r="B31"/>
      <c r="C31" s="238"/>
      <c r="D31" s="240" t="str">
        <f t="shared" si="2"/>
        <v>Admin/Clerical</v>
      </c>
      <c r="E31" s="241"/>
      <c r="F31" s="242"/>
      <c r="G31" s="141">
        <v>0.42749999999999999</v>
      </c>
      <c r="H31" s="114">
        <f>ROUND(H17*$G$31,0)</f>
        <v>0</v>
      </c>
      <c r="I31" s="114">
        <f>ROUND(I17*$G$31,0)</f>
        <v>0</v>
      </c>
      <c r="J31" s="114">
        <f>ROUND(J17*$G$31,0)</f>
        <v>0</v>
      </c>
      <c r="K31" s="114">
        <f>ROUND(K17*$G$31,0)</f>
        <v>0</v>
      </c>
      <c r="L31" s="114">
        <f>ROUND(L17*$G$31,0)</f>
        <v>0</v>
      </c>
      <c r="M31" s="51">
        <f t="shared" si="3"/>
        <v>0</v>
      </c>
    </row>
    <row r="32" spans="2:14" x14ac:dyDescent="0.25">
      <c r="B32"/>
      <c r="C32" s="238"/>
      <c r="D32" s="240" t="str">
        <f t="shared" si="2"/>
        <v>Graduate Students</v>
      </c>
      <c r="E32" s="241"/>
      <c r="F32" s="242"/>
      <c r="G32" s="141">
        <v>0.26</v>
      </c>
      <c r="H32" s="114">
        <f>ROUND(H18*$G$32,0)</f>
        <v>0</v>
      </c>
      <c r="I32" s="114">
        <f>ROUND(I18*$G$32,0)</f>
        <v>0</v>
      </c>
      <c r="J32" s="114">
        <f>ROUND(J18*$G$32,0)</f>
        <v>0</v>
      </c>
      <c r="K32" s="114">
        <f>ROUND(K18*$G$32,0)</f>
        <v>0</v>
      </c>
      <c r="L32" s="114">
        <f>ROUND(L18*$G$32,0)</f>
        <v>0</v>
      </c>
      <c r="M32" s="51">
        <f t="shared" si="3"/>
        <v>0</v>
      </c>
    </row>
    <row r="33" spans="2:13" x14ac:dyDescent="0.25">
      <c r="B33"/>
      <c r="C33" s="238"/>
      <c r="D33" s="240" t="str">
        <f t="shared" si="2"/>
        <v>Undergraduates</v>
      </c>
      <c r="E33" s="241"/>
      <c r="F33" s="242"/>
      <c r="G33" s="141">
        <v>1.4999999999999999E-2</v>
      </c>
      <c r="H33" s="114">
        <f>ROUND(H19*$G$33,0)</f>
        <v>0</v>
      </c>
      <c r="I33" s="114">
        <f>ROUND(I19*$G$33,0)</f>
        <v>0</v>
      </c>
      <c r="J33" s="114">
        <f>ROUND(J19*$G$33,0)</f>
        <v>0</v>
      </c>
      <c r="K33" s="114">
        <f>ROUND(K19*$G$33,0)</f>
        <v>0</v>
      </c>
      <c r="L33" s="114">
        <f>ROUND(L19*$G$33,0)</f>
        <v>0</v>
      </c>
      <c r="M33" s="51">
        <f t="shared" si="3"/>
        <v>0</v>
      </c>
    </row>
    <row r="34" spans="2:13" x14ac:dyDescent="0.25">
      <c r="B34"/>
      <c r="C34" s="239"/>
      <c r="D34" s="240" t="str">
        <f t="shared" si="2"/>
        <v>Temp (Employee Type?)</v>
      </c>
      <c r="E34" s="241"/>
      <c r="F34" s="242"/>
      <c r="G34" s="141">
        <v>0.245</v>
      </c>
      <c r="H34" s="114">
        <f>ROUND(H20*$G$34,0)</f>
        <v>0</v>
      </c>
      <c r="I34" s="114">
        <f>ROUND(I20*$G$34,0)</f>
        <v>0</v>
      </c>
      <c r="J34" s="114">
        <f>ROUND(J20*$G$34,0)</f>
        <v>0</v>
      </c>
      <c r="K34" s="114">
        <f>ROUND(K20*$G$34,0)</f>
        <v>0</v>
      </c>
      <c r="L34" s="114">
        <f>ROUND(L20*$G$34,0)</f>
        <v>0</v>
      </c>
      <c r="M34" s="51">
        <f t="shared" si="3"/>
        <v>0</v>
      </c>
    </row>
    <row r="35" spans="2:13" x14ac:dyDescent="0.25">
      <c r="B35"/>
      <c r="C35" s="73"/>
      <c r="D35" s="74" t="s">
        <v>21</v>
      </c>
      <c r="E35" s="74"/>
      <c r="F35" s="151"/>
      <c r="G35" s="115"/>
      <c r="H35" s="75">
        <f t="shared" ref="H35:M35" si="4">SUM(H24:H34)</f>
        <v>0</v>
      </c>
      <c r="I35" s="75">
        <f>SUM(I24:I34)</f>
        <v>0</v>
      </c>
      <c r="J35" s="75">
        <f t="shared" si="4"/>
        <v>0</v>
      </c>
      <c r="K35" s="75">
        <f t="shared" si="4"/>
        <v>0</v>
      </c>
      <c r="L35" s="75">
        <f t="shared" si="4"/>
        <v>0</v>
      </c>
      <c r="M35" s="75">
        <f t="shared" si="4"/>
        <v>0</v>
      </c>
    </row>
    <row r="36" spans="2:13" ht="6.75" customHeight="1" x14ac:dyDescent="0.25">
      <c r="B36"/>
      <c r="C36"/>
      <c r="D36"/>
      <c r="E36"/>
      <c r="F36" s="148"/>
      <c r="G36" s="116"/>
      <c r="H36" s="76"/>
      <c r="I36" s="76"/>
      <c r="J36" s="76"/>
      <c r="K36" s="76"/>
      <c r="L36" s="76"/>
      <c r="M36" s="76"/>
    </row>
    <row r="37" spans="2:13" x14ac:dyDescent="0.25">
      <c r="B37"/>
      <c r="C37" s="65"/>
      <c r="D37" s="66" t="s">
        <v>22</v>
      </c>
      <c r="E37" s="66"/>
      <c r="F37" s="152"/>
      <c r="G37" s="117"/>
      <c r="H37" s="68">
        <f t="shared" ref="H37:M37" si="5">SUM(H21,H35)</f>
        <v>0</v>
      </c>
      <c r="I37" s="68">
        <f t="shared" si="5"/>
        <v>0</v>
      </c>
      <c r="J37" s="68">
        <f t="shared" si="5"/>
        <v>0</v>
      </c>
      <c r="K37" s="68">
        <f>SUM(K21,K35)</f>
        <v>0</v>
      </c>
      <c r="L37" s="68">
        <f t="shared" si="5"/>
        <v>0</v>
      </c>
      <c r="M37" s="68">
        <f t="shared" si="5"/>
        <v>0</v>
      </c>
    </row>
    <row r="38" spans="2:13" ht="6.75" customHeight="1" x14ac:dyDescent="0.25">
      <c r="B38"/>
      <c r="C38"/>
      <c r="D38"/>
      <c r="E38"/>
      <c r="F38" s="148"/>
      <c r="G38" s="116"/>
      <c r="H38" s="76"/>
      <c r="I38" s="76"/>
      <c r="J38" s="76"/>
      <c r="K38" s="76"/>
      <c r="L38" s="76"/>
      <c r="M38" s="76"/>
    </row>
    <row r="39" spans="2:13" x14ac:dyDescent="0.25">
      <c r="B39" s="16" t="s">
        <v>45</v>
      </c>
      <c r="C39" s="17"/>
      <c r="D39" s="17"/>
      <c r="E39" s="17"/>
      <c r="F39" s="153"/>
      <c r="G39" s="118"/>
      <c r="H39" s="99"/>
      <c r="I39" s="99"/>
      <c r="J39" s="99"/>
      <c r="K39" s="99"/>
      <c r="L39" s="99"/>
      <c r="M39" s="100"/>
    </row>
    <row r="40" spans="2:13" x14ac:dyDescent="0.25">
      <c r="B40"/>
      <c r="C40" s="18">
        <v>1</v>
      </c>
      <c r="D40" s="245"/>
      <c r="E40" s="245"/>
      <c r="F40" s="245"/>
      <c r="G40" s="245"/>
      <c r="H40" s="50"/>
      <c r="I40" s="50"/>
      <c r="J40" s="50"/>
      <c r="K40" s="50"/>
      <c r="L40" s="50"/>
      <c r="M40" s="51">
        <f>SUM(H40:L40)</f>
        <v>0</v>
      </c>
    </row>
    <row r="41" spans="2:13" x14ac:dyDescent="0.25">
      <c r="B41"/>
      <c r="C41" s="40">
        <v>2</v>
      </c>
      <c r="D41" s="245"/>
      <c r="E41" s="245"/>
      <c r="F41" s="245"/>
      <c r="G41" s="245"/>
      <c r="H41" s="50"/>
      <c r="I41" s="50"/>
      <c r="J41" s="50"/>
      <c r="K41" s="50"/>
      <c r="L41" s="50"/>
      <c r="M41" s="51">
        <f>SUM(H41:L41)</f>
        <v>0</v>
      </c>
    </row>
    <row r="42" spans="2:13" x14ac:dyDescent="0.25">
      <c r="B42"/>
      <c r="C42" s="40">
        <v>3</v>
      </c>
      <c r="D42" s="245"/>
      <c r="E42" s="245"/>
      <c r="F42" s="245"/>
      <c r="G42" s="245"/>
      <c r="H42" s="50"/>
      <c r="I42" s="50"/>
      <c r="J42" s="50"/>
      <c r="K42" s="50"/>
      <c r="L42" s="50"/>
      <c r="M42" s="51">
        <f>SUM(H42:L42)</f>
        <v>0</v>
      </c>
    </row>
    <row r="43" spans="2:13" x14ac:dyDescent="0.25">
      <c r="B43"/>
      <c r="C43" s="40">
        <v>4</v>
      </c>
      <c r="D43" s="245"/>
      <c r="E43" s="245"/>
      <c r="F43" s="245"/>
      <c r="G43" s="245"/>
      <c r="H43" s="50"/>
      <c r="I43" s="50"/>
      <c r="J43" s="50"/>
      <c r="K43" s="50"/>
      <c r="L43" s="50"/>
      <c r="M43" s="51">
        <f>SUM(H43:L43)</f>
        <v>0</v>
      </c>
    </row>
    <row r="44" spans="2:13" x14ac:dyDescent="0.25">
      <c r="B44"/>
      <c r="C44" s="40">
        <v>5</v>
      </c>
      <c r="D44" s="245"/>
      <c r="E44" s="245"/>
      <c r="F44" s="245"/>
      <c r="G44" s="245"/>
      <c r="H44" s="50"/>
      <c r="I44" s="50"/>
      <c r="J44" s="50"/>
      <c r="K44" s="50"/>
      <c r="L44" s="50"/>
      <c r="M44" s="51">
        <f>SUM(H44:L44)</f>
        <v>0</v>
      </c>
    </row>
    <row r="45" spans="2:13" x14ac:dyDescent="0.25">
      <c r="B45"/>
      <c r="C45" s="67"/>
      <c r="D45" s="67" t="s">
        <v>23</v>
      </c>
      <c r="E45" s="67"/>
      <c r="F45" s="154"/>
      <c r="G45" s="119"/>
      <c r="H45" s="68">
        <f t="shared" ref="H45:M45" si="6">SUM(H40:H44)</f>
        <v>0</v>
      </c>
      <c r="I45" s="68">
        <f t="shared" si="6"/>
        <v>0</v>
      </c>
      <c r="J45" s="68">
        <f t="shared" si="6"/>
        <v>0</v>
      </c>
      <c r="K45" s="68">
        <f t="shared" si="6"/>
        <v>0</v>
      </c>
      <c r="L45" s="68">
        <f t="shared" si="6"/>
        <v>0</v>
      </c>
      <c r="M45" s="68">
        <f t="shared" si="6"/>
        <v>0</v>
      </c>
    </row>
    <row r="46" spans="2:13" ht="6.75" customHeight="1" x14ac:dyDescent="0.25">
      <c r="B46"/>
      <c r="C46"/>
      <c r="D46"/>
      <c r="E46"/>
      <c r="F46" s="148"/>
      <c r="G46" s="116"/>
      <c r="H46" s="76"/>
      <c r="I46" s="76"/>
      <c r="J46" s="76"/>
      <c r="K46" s="76"/>
      <c r="L46" s="76"/>
      <c r="M46" s="76"/>
    </row>
    <row r="47" spans="2:13" x14ac:dyDescent="0.25">
      <c r="B47" s="16" t="s">
        <v>24</v>
      </c>
      <c r="C47" s="17"/>
      <c r="D47" s="17"/>
      <c r="E47" s="17"/>
      <c r="F47" s="153"/>
      <c r="G47" s="118"/>
      <c r="H47" s="99"/>
      <c r="I47" s="99"/>
      <c r="J47" s="99"/>
      <c r="K47" s="99"/>
      <c r="L47" s="99"/>
      <c r="M47" s="100"/>
    </row>
    <row r="48" spans="2:13" x14ac:dyDescent="0.25">
      <c r="B48"/>
      <c r="C48" s="40">
        <v>1</v>
      </c>
      <c r="D48" s="243" t="s">
        <v>30</v>
      </c>
      <c r="E48" s="243"/>
      <c r="F48" s="243"/>
      <c r="G48" s="243"/>
      <c r="I48" s="50"/>
      <c r="J48" s="50"/>
      <c r="K48" s="50"/>
      <c r="L48" s="50"/>
      <c r="M48" s="51">
        <f>SUM(H48:L48)</f>
        <v>0</v>
      </c>
    </row>
    <row r="49" spans="2:13" ht="23.45" customHeight="1" x14ac:dyDescent="0.25">
      <c r="B49"/>
      <c r="C49" s="40">
        <v>2</v>
      </c>
      <c r="D49" s="244" t="s">
        <v>88</v>
      </c>
      <c r="E49" s="243"/>
      <c r="F49" s="243"/>
      <c r="G49" s="243"/>
      <c r="H49" s="50"/>
      <c r="I49" s="50"/>
      <c r="J49" s="50"/>
      <c r="K49" s="50"/>
      <c r="L49" s="50"/>
      <c r="M49" s="51">
        <f>SUM(H49:L49)</f>
        <v>0</v>
      </c>
    </row>
    <row r="50" spans="2:13" x14ac:dyDescent="0.25">
      <c r="B50"/>
      <c r="C50" s="67"/>
      <c r="D50" s="67" t="s">
        <v>5</v>
      </c>
      <c r="E50" s="67"/>
      <c r="F50" s="154"/>
      <c r="G50" s="67"/>
      <c r="H50" s="68">
        <f t="shared" ref="H50:M50" si="7">SUM(H48:H49)</f>
        <v>0</v>
      </c>
      <c r="I50" s="68">
        <f t="shared" si="7"/>
        <v>0</v>
      </c>
      <c r="J50" s="68">
        <f t="shared" si="7"/>
        <v>0</v>
      </c>
      <c r="K50" s="68">
        <f t="shared" si="7"/>
        <v>0</v>
      </c>
      <c r="L50" s="68">
        <f t="shared" si="7"/>
        <v>0</v>
      </c>
      <c r="M50" s="68">
        <f t="shared" si="7"/>
        <v>0</v>
      </c>
    </row>
    <row r="51" spans="2:13" ht="15.75" customHeight="1" x14ac:dyDescent="0.25">
      <c r="B51"/>
      <c r="C51"/>
      <c r="D51"/>
      <c r="E51"/>
      <c r="F51" s="148"/>
      <c r="G51"/>
      <c r="H51" s="76"/>
      <c r="I51" s="76"/>
      <c r="J51" s="76"/>
      <c r="K51" s="76"/>
      <c r="L51" s="76"/>
      <c r="M51" s="76"/>
    </row>
    <row r="52" spans="2:13" ht="15" customHeight="1" x14ac:dyDescent="0.25">
      <c r="B52" s="17" t="s">
        <v>25</v>
      </c>
      <c r="C52" s="17"/>
      <c r="D52" s="17"/>
      <c r="E52" s="17"/>
      <c r="F52" s="153"/>
      <c r="G52" s="17"/>
      <c r="H52" s="99"/>
      <c r="I52" s="99"/>
      <c r="J52" s="99"/>
      <c r="K52" s="99"/>
      <c r="L52" s="99"/>
      <c r="M52" s="100"/>
    </row>
    <row r="53" spans="2:13" x14ac:dyDescent="0.25">
      <c r="B53" s="182"/>
      <c r="C53" s="190">
        <v>1</v>
      </c>
      <c r="D53" s="47" t="s">
        <v>35</v>
      </c>
      <c r="E53" s="40"/>
      <c r="F53" s="40"/>
      <c r="G53" s="40"/>
      <c r="H53" s="189"/>
      <c r="I53" s="189"/>
      <c r="J53" s="189"/>
      <c r="K53" s="189"/>
      <c r="L53" s="189"/>
      <c r="M53" s="51">
        <f>SUM(H53:L53)</f>
        <v>0</v>
      </c>
    </row>
    <row r="54" spans="2:13" x14ac:dyDescent="0.25">
      <c r="B54" s="182"/>
      <c r="C54" s="190">
        <v>2</v>
      </c>
      <c r="D54" s="90" t="s">
        <v>36</v>
      </c>
      <c r="E54" s="90"/>
      <c r="F54" s="90"/>
      <c r="G54" s="91"/>
      <c r="H54" s="189"/>
      <c r="I54" s="189"/>
      <c r="J54" s="189"/>
      <c r="K54" s="189"/>
      <c r="L54" s="189"/>
      <c r="M54" s="51">
        <f>SUM(H54:L54)</f>
        <v>0</v>
      </c>
    </row>
    <row r="55" spans="2:13" x14ac:dyDescent="0.25">
      <c r="B55" s="182"/>
      <c r="C55" s="190">
        <v>3</v>
      </c>
      <c r="D55" s="90" t="s">
        <v>37</v>
      </c>
      <c r="E55" s="90"/>
      <c r="F55" s="90"/>
      <c r="G55" s="91"/>
      <c r="H55" s="189"/>
      <c r="I55" s="189"/>
      <c r="J55" s="189"/>
      <c r="K55" s="189"/>
      <c r="L55" s="189"/>
      <c r="M55" s="51">
        <f t="shared" ref="M55:M58" si="8">SUM(H55:L55)</f>
        <v>0</v>
      </c>
    </row>
    <row r="56" spans="2:13" x14ac:dyDescent="0.25">
      <c r="B56" s="182"/>
      <c r="C56" s="190">
        <v>4</v>
      </c>
      <c r="D56" s="47" t="s">
        <v>58</v>
      </c>
      <c r="E56" s="40"/>
      <c r="F56" s="40"/>
      <c r="G56" s="40"/>
      <c r="H56" s="189"/>
      <c r="I56" s="189"/>
      <c r="J56" s="189"/>
      <c r="K56" s="189"/>
      <c r="L56" s="189"/>
      <c r="M56" s="51">
        <f t="shared" si="8"/>
        <v>0</v>
      </c>
    </row>
    <row r="57" spans="2:13" x14ac:dyDescent="0.25">
      <c r="B57" s="182"/>
      <c r="C57" s="190">
        <v>5</v>
      </c>
      <c r="D57" s="47" t="s">
        <v>38</v>
      </c>
      <c r="E57" s="40"/>
      <c r="F57" s="40"/>
      <c r="G57" s="40"/>
      <c r="H57" s="189"/>
      <c r="I57" s="189"/>
      <c r="J57" s="189"/>
      <c r="K57" s="189"/>
      <c r="L57" s="189"/>
      <c r="M57" s="51">
        <f t="shared" si="8"/>
        <v>0</v>
      </c>
    </row>
    <row r="58" spans="2:13" x14ac:dyDescent="0.25">
      <c r="B58" s="182"/>
      <c r="C58" s="190">
        <v>6</v>
      </c>
      <c r="D58" s="47" t="s">
        <v>89</v>
      </c>
      <c r="E58" s="40"/>
      <c r="F58" s="40"/>
      <c r="G58" s="40"/>
      <c r="H58" s="189"/>
      <c r="I58" s="189"/>
      <c r="J58" s="189"/>
      <c r="K58" s="189"/>
      <c r="L58" s="189"/>
      <c r="M58" s="51">
        <f t="shared" si="8"/>
        <v>0</v>
      </c>
    </row>
    <row r="59" spans="2:13" x14ac:dyDescent="0.25">
      <c r="B59"/>
      <c r="C59" s="190">
        <v>7</v>
      </c>
      <c r="D59" s="47" t="s">
        <v>42</v>
      </c>
      <c r="E59" s="40"/>
      <c r="F59" s="40"/>
      <c r="G59" s="40"/>
      <c r="H59" s="50"/>
      <c r="I59" s="50"/>
      <c r="J59" s="50"/>
      <c r="K59" s="50"/>
      <c r="L59" s="50"/>
      <c r="M59" s="51">
        <f t="shared" ref="M59:M72" si="9">SUM(H59:L59)</f>
        <v>0</v>
      </c>
    </row>
    <row r="60" spans="2:13" x14ac:dyDescent="0.25">
      <c r="B60"/>
      <c r="C60" s="190">
        <v>8</v>
      </c>
      <c r="D60" s="47" t="s">
        <v>39</v>
      </c>
      <c r="E60" s="40"/>
      <c r="F60" s="40"/>
      <c r="G60" s="40"/>
      <c r="H60" s="50"/>
      <c r="I60" s="50"/>
      <c r="J60" s="50"/>
      <c r="K60" s="50"/>
      <c r="L60" s="50"/>
      <c r="M60" s="51">
        <f t="shared" si="9"/>
        <v>0</v>
      </c>
    </row>
    <row r="61" spans="2:13" x14ac:dyDescent="0.25">
      <c r="B61"/>
      <c r="C61" s="190">
        <v>9</v>
      </c>
      <c r="D61" s="47" t="s">
        <v>40</v>
      </c>
      <c r="E61" s="40"/>
      <c r="F61" s="40"/>
      <c r="G61" s="40"/>
      <c r="H61" s="50"/>
      <c r="I61" s="50"/>
      <c r="J61" s="50"/>
      <c r="K61" s="50"/>
      <c r="L61" s="50"/>
      <c r="M61" s="51">
        <f t="shared" si="9"/>
        <v>0</v>
      </c>
    </row>
    <row r="62" spans="2:13" x14ac:dyDescent="0.25">
      <c r="B62"/>
      <c r="C62" s="190">
        <v>10</v>
      </c>
      <c r="D62" s="166" t="s">
        <v>41</v>
      </c>
      <c r="E62" s="181"/>
      <c r="F62" s="181"/>
      <c r="G62" s="181"/>
      <c r="H62" s="50"/>
      <c r="I62" s="50"/>
      <c r="J62" s="50"/>
      <c r="K62" s="50"/>
      <c r="L62" s="50"/>
      <c r="M62" s="51">
        <f>SUM(H62:L62)</f>
        <v>0</v>
      </c>
    </row>
    <row r="63" spans="2:13" x14ac:dyDescent="0.25">
      <c r="B63"/>
      <c r="C63" s="190">
        <v>11</v>
      </c>
      <c r="D63" s="49" t="s">
        <v>43</v>
      </c>
      <c r="E63" s="49"/>
      <c r="F63" s="49"/>
      <c r="G63" s="39"/>
      <c r="H63" s="50"/>
      <c r="I63" s="50"/>
      <c r="J63" s="50"/>
      <c r="K63" s="50"/>
      <c r="L63" s="50"/>
      <c r="M63" s="51">
        <f t="shared" si="9"/>
        <v>0</v>
      </c>
    </row>
    <row r="64" spans="2:13" x14ac:dyDescent="0.25">
      <c r="B64"/>
      <c r="C64" s="190">
        <v>12</v>
      </c>
      <c r="D64" s="1" t="s">
        <v>74</v>
      </c>
      <c r="F64" s="1"/>
      <c r="H64" s="50"/>
      <c r="I64" s="50"/>
      <c r="J64" s="50"/>
      <c r="K64" s="50"/>
      <c r="L64" s="50"/>
      <c r="M64" s="51">
        <f t="shared" si="9"/>
        <v>0</v>
      </c>
    </row>
    <row r="65" spans="2:13" x14ac:dyDescent="0.25">
      <c r="B65"/>
      <c r="C65" s="190">
        <v>13</v>
      </c>
      <c r="D65" s="49" t="s">
        <v>57</v>
      </c>
      <c r="E65" s="49"/>
      <c r="F65" s="49"/>
      <c r="G65" s="39"/>
      <c r="H65" s="50"/>
      <c r="I65" s="50"/>
      <c r="J65" s="50"/>
      <c r="K65" s="50"/>
      <c r="L65" s="50"/>
      <c r="M65" s="51">
        <f t="shared" si="9"/>
        <v>0</v>
      </c>
    </row>
    <row r="66" spans="2:13" x14ac:dyDescent="0.25">
      <c r="B66"/>
      <c r="C66" s="190">
        <v>14</v>
      </c>
      <c r="D66" s="90" t="s">
        <v>55</v>
      </c>
      <c r="E66" s="90"/>
      <c r="F66" s="90"/>
      <c r="G66" s="91"/>
      <c r="H66" s="50"/>
      <c r="I66" s="50"/>
      <c r="J66" s="50"/>
      <c r="K66" s="50"/>
      <c r="L66" s="50"/>
      <c r="M66" s="51">
        <f t="shared" si="9"/>
        <v>0</v>
      </c>
    </row>
    <row r="67" spans="2:13" x14ac:dyDescent="0.25">
      <c r="B67"/>
      <c r="C67" s="190">
        <v>15</v>
      </c>
      <c r="D67" s="5" t="s">
        <v>56</v>
      </c>
      <c r="E67" s="5"/>
      <c r="F67" s="5"/>
      <c r="G67" s="5"/>
      <c r="H67" s="50"/>
      <c r="I67" s="50"/>
      <c r="J67" s="50"/>
      <c r="K67" s="50"/>
      <c r="L67" s="50"/>
      <c r="M67" s="51">
        <f t="shared" si="9"/>
        <v>0</v>
      </c>
    </row>
    <row r="68" spans="2:13" x14ac:dyDescent="0.25">
      <c r="B68"/>
      <c r="C68" s="190">
        <v>16</v>
      </c>
      <c r="D68" s="90" t="s">
        <v>104</v>
      </c>
      <c r="E68" s="90"/>
      <c r="F68" s="90"/>
      <c r="G68" s="91"/>
      <c r="H68" s="50"/>
      <c r="I68" s="50"/>
      <c r="J68" s="50"/>
      <c r="K68" s="50"/>
      <c r="L68" s="50"/>
      <c r="M68" s="51">
        <f t="shared" si="9"/>
        <v>0</v>
      </c>
    </row>
    <row r="69" spans="2:13" x14ac:dyDescent="0.25">
      <c r="B69"/>
      <c r="C69" s="190">
        <v>17</v>
      </c>
      <c r="D69" s="90" t="s">
        <v>105</v>
      </c>
      <c r="E69" s="90"/>
      <c r="F69" s="90"/>
      <c r="G69" s="91"/>
      <c r="H69" s="50"/>
      <c r="I69" s="50"/>
      <c r="J69" s="50"/>
      <c r="K69" s="50"/>
      <c r="L69" s="50"/>
      <c r="M69" s="51">
        <f t="shared" si="9"/>
        <v>0</v>
      </c>
    </row>
    <row r="70" spans="2:13" x14ac:dyDescent="0.25">
      <c r="B70"/>
      <c r="C70" s="190">
        <v>18</v>
      </c>
      <c r="D70" s="90" t="s">
        <v>106</v>
      </c>
      <c r="E70" s="90"/>
      <c r="F70" s="90"/>
      <c r="G70" s="91"/>
      <c r="H70" s="50"/>
      <c r="I70" s="50"/>
      <c r="J70" s="50"/>
      <c r="K70" s="50"/>
      <c r="L70" s="50"/>
      <c r="M70" s="51">
        <f t="shared" si="9"/>
        <v>0</v>
      </c>
    </row>
    <row r="71" spans="2:13" x14ac:dyDescent="0.25">
      <c r="B71"/>
      <c r="C71" s="190">
        <v>19</v>
      </c>
      <c r="D71" s="90" t="s">
        <v>107</v>
      </c>
      <c r="E71" s="90"/>
      <c r="F71" s="90"/>
      <c r="G71" s="91"/>
      <c r="H71" s="50"/>
      <c r="I71" s="50"/>
      <c r="J71" s="50"/>
      <c r="K71" s="50"/>
      <c r="L71" s="50"/>
      <c r="M71" s="51">
        <f t="shared" si="9"/>
        <v>0</v>
      </c>
    </row>
    <row r="72" spans="2:13" x14ac:dyDescent="0.25">
      <c r="B72"/>
      <c r="C72" s="190">
        <v>20</v>
      </c>
      <c r="D72" s="90" t="s">
        <v>109</v>
      </c>
      <c r="E72" s="163"/>
      <c r="F72" s="163"/>
      <c r="G72" s="91"/>
      <c r="H72" s="50"/>
      <c r="I72" s="50"/>
      <c r="J72" s="50"/>
      <c r="K72" s="50"/>
      <c r="L72" s="50"/>
      <c r="M72" s="51">
        <f t="shared" si="9"/>
        <v>0</v>
      </c>
    </row>
    <row r="73" spans="2:13" x14ac:dyDescent="0.25">
      <c r="B73"/>
      <c r="C73" s="190">
        <v>21</v>
      </c>
      <c r="D73" s="47" t="s">
        <v>77</v>
      </c>
      <c r="E73" s="40"/>
      <c r="F73" s="40"/>
      <c r="G73" s="40"/>
      <c r="H73" s="50"/>
      <c r="I73" s="50"/>
      <c r="J73" s="50"/>
      <c r="K73" s="50"/>
      <c r="L73" s="50"/>
      <c r="M73" s="51">
        <f>SUM(H73:L73)</f>
        <v>0</v>
      </c>
    </row>
    <row r="74" spans="2:13" x14ac:dyDescent="0.25">
      <c r="B74"/>
      <c r="C74" s="190">
        <v>22</v>
      </c>
      <c r="D74" s="90" t="s">
        <v>78</v>
      </c>
      <c r="E74" s="90"/>
      <c r="F74" s="156"/>
      <c r="G74" s="91"/>
      <c r="H74" s="50"/>
      <c r="I74" s="50"/>
      <c r="J74" s="50"/>
      <c r="K74" s="50"/>
      <c r="L74" s="50"/>
      <c r="M74" s="51">
        <f>SUM(H74:L74)</f>
        <v>0</v>
      </c>
    </row>
    <row r="75" spans="2:13" x14ac:dyDescent="0.25">
      <c r="B75"/>
      <c r="C75" s="190">
        <v>23</v>
      </c>
      <c r="D75" s="90" t="s">
        <v>54</v>
      </c>
      <c r="E75" s="90"/>
      <c r="F75" s="90"/>
      <c r="G75" s="91"/>
      <c r="H75" s="50"/>
      <c r="I75" s="50"/>
      <c r="J75" s="50"/>
      <c r="K75" s="50"/>
      <c r="L75" s="50"/>
      <c r="M75" s="51">
        <f>SUM(H75:L75)</f>
        <v>0</v>
      </c>
    </row>
    <row r="76" spans="2:13" x14ac:dyDescent="0.25">
      <c r="B76"/>
      <c r="C76" s="191"/>
      <c r="D76" s="191" t="s">
        <v>49</v>
      </c>
      <c r="E76" s="191"/>
      <c r="F76" s="191"/>
      <c r="G76" s="191"/>
      <c r="H76" s="192">
        <f>SUM(H53:H75)</f>
        <v>0</v>
      </c>
      <c r="I76" s="192">
        <f t="shared" ref="I76:L76" si="10">SUM(I53:I75)</f>
        <v>0</v>
      </c>
      <c r="J76" s="192">
        <f t="shared" si="10"/>
        <v>0</v>
      </c>
      <c r="K76" s="192">
        <f t="shared" si="10"/>
        <v>0</v>
      </c>
      <c r="L76" s="192">
        <f t="shared" si="10"/>
        <v>0</v>
      </c>
      <c r="M76" s="192">
        <f>SUM(H76:L76)</f>
        <v>0</v>
      </c>
    </row>
    <row r="78" spans="2:13" x14ac:dyDescent="0.25">
      <c r="B78"/>
      <c r="C78" s="43" t="s">
        <v>10</v>
      </c>
      <c r="D78" s="44"/>
      <c r="E78" s="44"/>
      <c r="F78" s="157"/>
      <c r="G78" s="82" t="s">
        <v>52</v>
      </c>
      <c r="H78" s="63"/>
      <c r="I78" s="99"/>
      <c r="J78" s="99"/>
      <c r="K78" s="99"/>
      <c r="L78" s="99"/>
      <c r="M78" s="132"/>
    </row>
    <row r="79" spans="2:13" x14ac:dyDescent="0.25">
      <c r="B79"/>
      <c r="C79" s="81">
        <v>1</v>
      </c>
      <c r="D79" s="44"/>
      <c r="E79" s="44"/>
      <c r="F79" s="157"/>
      <c r="G79" s="45"/>
      <c r="H79" s="50"/>
      <c r="I79" s="50"/>
      <c r="J79" s="50"/>
      <c r="K79" s="50"/>
      <c r="L79" s="50"/>
      <c r="M79" s="51">
        <f>SUM(H79:L79)</f>
        <v>0</v>
      </c>
    </row>
    <row r="80" spans="2:13" x14ac:dyDescent="0.25">
      <c r="B80"/>
      <c r="C80" s="81">
        <v>2</v>
      </c>
      <c r="D80" s="44"/>
      <c r="E80" s="44"/>
      <c r="F80" s="157"/>
      <c r="G80" s="45"/>
      <c r="H80" s="50"/>
      <c r="I80" s="50"/>
      <c r="J80" s="50"/>
      <c r="K80" s="50"/>
      <c r="L80" s="50"/>
      <c r="M80" s="51">
        <f>SUM(H80:L80)</f>
        <v>0</v>
      </c>
    </row>
    <row r="81" spans="2:13" x14ac:dyDescent="0.25">
      <c r="B81"/>
      <c r="C81" s="40">
        <v>3</v>
      </c>
      <c r="D81" s="222"/>
      <c r="E81" s="46"/>
      <c r="F81" s="40"/>
      <c r="G81" s="47"/>
      <c r="H81" s="50"/>
      <c r="I81" s="50"/>
      <c r="J81" s="50"/>
      <c r="K81" s="50"/>
      <c r="L81" s="50"/>
      <c r="M81" s="51">
        <f>SUM(H81:L81)</f>
        <v>0</v>
      </c>
    </row>
    <row r="82" spans="2:13" x14ac:dyDescent="0.25">
      <c r="B82"/>
      <c r="C82" s="81">
        <v>4</v>
      </c>
      <c r="D82" s="46"/>
      <c r="E82" s="46"/>
      <c r="F82" s="40"/>
      <c r="G82" s="47"/>
      <c r="H82" s="50"/>
      <c r="I82" s="50"/>
      <c r="J82" s="50"/>
      <c r="K82" s="50"/>
      <c r="L82" s="50"/>
      <c r="M82" s="51">
        <f t="shared" ref="M82:M88" si="11">SUM(H82:L82)</f>
        <v>0</v>
      </c>
    </row>
    <row r="83" spans="2:13" x14ac:dyDescent="0.25">
      <c r="B83"/>
      <c r="C83" s="81">
        <v>5</v>
      </c>
      <c r="D83" s="46"/>
      <c r="E83" s="46"/>
      <c r="F83" s="40"/>
      <c r="G83" s="47"/>
      <c r="H83" s="50"/>
      <c r="I83" s="50"/>
      <c r="J83" s="50"/>
      <c r="K83" s="50"/>
      <c r="L83" s="50"/>
      <c r="M83" s="51">
        <f t="shared" si="11"/>
        <v>0</v>
      </c>
    </row>
    <row r="84" spans="2:13" x14ac:dyDescent="0.25">
      <c r="B84"/>
      <c r="C84" s="40">
        <v>6</v>
      </c>
      <c r="D84" s="46"/>
      <c r="E84" s="46"/>
      <c r="F84" s="40"/>
      <c r="G84" s="47"/>
      <c r="H84" s="50"/>
      <c r="I84" s="50"/>
      <c r="J84" s="50"/>
      <c r="K84" s="50"/>
      <c r="L84" s="50"/>
      <c r="M84" s="51">
        <f t="shared" si="11"/>
        <v>0</v>
      </c>
    </row>
    <row r="85" spans="2:13" x14ac:dyDescent="0.25">
      <c r="B85"/>
      <c r="C85" s="81">
        <v>7</v>
      </c>
      <c r="D85" s="46"/>
      <c r="E85" s="46"/>
      <c r="F85" s="40"/>
      <c r="G85" s="47"/>
      <c r="H85" s="50"/>
      <c r="I85" s="50"/>
      <c r="J85" s="50"/>
      <c r="K85" s="50"/>
      <c r="L85" s="50"/>
      <c r="M85" s="51">
        <f t="shared" si="11"/>
        <v>0</v>
      </c>
    </row>
    <row r="86" spans="2:13" x14ac:dyDescent="0.25">
      <c r="B86"/>
      <c r="C86" s="81">
        <v>8</v>
      </c>
      <c r="D86" s="46"/>
      <c r="E86" s="46"/>
      <c r="F86" s="40"/>
      <c r="G86" s="47"/>
      <c r="H86" s="50"/>
      <c r="I86" s="50"/>
      <c r="J86" s="50"/>
      <c r="K86" s="50"/>
      <c r="L86" s="50"/>
      <c r="M86" s="51">
        <f t="shared" si="11"/>
        <v>0</v>
      </c>
    </row>
    <row r="87" spans="2:13" x14ac:dyDescent="0.25">
      <c r="B87"/>
      <c r="C87" s="40">
        <v>9</v>
      </c>
      <c r="D87" s="46"/>
      <c r="E87" s="46"/>
      <c r="F87" s="40"/>
      <c r="G87" s="47"/>
      <c r="H87" s="50"/>
      <c r="I87" s="50"/>
      <c r="J87" s="50"/>
      <c r="K87" s="50"/>
      <c r="L87" s="50"/>
      <c r="M87" s="51">
        <f t="shared" si="11"/>
        <v>0</v>
      </c>
    </row>
    <row r="88" spans="2:13" x14ac:dyDescent="0.25">
      <c r="B88"/>
      <c r="C88" s="81">
        <v>10</v>
      </c>
      <c r="D88" s="46"/>
      <c r="E88" s="46"/>
      <c r="F88" s="40"/>
      <c r="G88" s="47"/>
      <c r="H88" s="50"/>
      <c r="I88" s="50"/>
      <c r="J88" s="50"/>
      <c r="K88" s="50"/>
      <c r="L88" s="50"/>
      <c r="M88" s="51">
        <f t="shared" si="11"/>
        <v>0</v>
      </c>
    </row>
    <row r="89" spans="2:13" x14ac:dyDescent="0.25">
      <c r="B89"/>
      <c r="C89" s="139">
        <v>11</v>
      </c>
      <c r="D89" s="46"/>
      <c r="E89" s="46"/>
      <c r="F89" s="40"/>
      <c r="G89" s="47"/>
      <c r="H89" s="50"/>
      <c r="I89" s="50"/>
      <c r="J89" s="50"/>
      <c r="K89" s="50"/>
      <c r="L89" s="50"/>
      <c r="M89" s="51">
        <f t="shared" ref="M89" si="12">SUM(H89:L89)</f>
        <v>0</v>
      </c>
    </row>
    <row r="90" spans="2:13" x14ac:dyDescent="0.25">
      <c r="B90"/>
      <c r="C90" s="193"/>
      <c r="D90" s="194" t="s">
        <v>50</v>
      </c>
      <c r="E90" s="194"/>
      <c r="F90" s="193"/>
      <c r="G90" s="193"/>
      <c r="H90" s="195">
        <f>SUM(H79:H89)</f>
        <v>0</v>
      </c>
      <c r="I90" s="195">
        <f t="shared" ref="I90:L90" si="13">SUM(I79:I89)</f>
        <v>0</v>
      </c>
      <c r="J90" s="195">
        <f t="shared" si="13"/>
        <v>0</v>
      </c>
      <c r="K90" s="195">
        <f t="shared" si="13"/>
        <v>0</v>
      </c>
      <c r="L90" s="195">
        <f t="shared" si="13"/>
        <v>0</v>
      </c>
      <c r="M90" s="195">
        <f>SUM(H90:L90)</f>
        <v>0</v>
      </c>
    </row>
    <row r="91" spans="2:13" x14ac:dyDescent="0.25">
      <c r="B91"/>
      <c r="C91" s="196"/>
      <c r="D91" s="197" t="s">
        <v>51</v>
      </c>
      <c r="E91" s="197"/>
      <c r="F91" s="196"/>
      <c r="G91" s="196"/>
      <c r="H91" s="198">
        <f>H76+H90</f>
        <v>0</v>
      </c>
      <c r="I91" s="198">
        <f>I76+I90</f>
        <v>0</v>
      </c>
      <c r="J91" s="198">
        <f>J76+J90</f>
        <v>0</v>
      </c>
      <c r="K91" s="198">
        <f>K76+K90</f>
        <v>0</v>
      </c>
      <c r="L91" s="198">
        <f>L76+L90</f>
        <v>0</v>
      </c>
      <c r="M91" s="198">
        <f>SUM(H91:L91)</f>
        <v>0</v>
      </c>
    </row>
    <row r="92" spans="2:13" x14ac:dyDescent="0.25">
      <c r="B92"/>
      <c r="C92"/>
      <c r="D92"/>
      <c r="E92"/>
      <c r="F92" s="148"/>
      <c r="G92"/>
      <c r="H92" s="76" t="s">
        <v>0</v>
      </c>
      <c r="I92" s="76" t="s">
        <v>1</v>
      </c>
      <c r="J92" s="76" t="s">
        <v>2</v>
      </c>
      <c r="K92" s="76" t="s">
        <v>3</v>
      </c>
      <c r="L92" s="76" t="s">
        <v>4</v>
      </c>
      <c r="M92" s="76" t="s">
        <v>27</v>
      </c>
    </row>
    <row r="93" spans="2:13" x14ac:dyDescent="0.25">
      <c r="B93" s="26" t="s">
        <v>46</v>
      </c>
      <c r="C93" s="19"/>
      <c r="D93" s="19"/>
      <c r="E93" s="19"/>
      <c r="F93" s="139"/>
      <c r="G93" s="19"/>
      <c r="H93" s="221">
        <f>SUM(H91+H50+H45+H37)</f>
        <v>0</v>
      </c>
      <c r="I93" s="221">
        <f>SUM(I91+I50+I45+I37)</f>
        <v>0</v>
      </c>
      <c r="J93" s="221">
        <f>SUM(J91+J50+J45+J37)</f>
        <v>0</v>
      </c>
      <c r="K93" s="221">
        <f>SUM(K91+K50+K45+K37)</f>
        <v>0</v>
      </c>
      <c r="L93" s="221">
        <f>SUM(L91+L50+L45+L37)</f>
        <v>0</v>
      </c>
      <c r="M93" s="51">
        <f>M91+M50+M45+M37</f>
        <v>0</v>
      </c>
    </row>
    <row r="94" spans="2:13" x14ac:dyDescent="0.25">
      <c r="B94" s="26" t="s">
        <v>47</v>
      </c>
      <c r="C94" s="19"/>
      <c r="D94" s="19"/>
      <c r="E94" s="19"/>
      <c r="F94" s="139"/>
      <c r="G94" s="19"/>
      <c r="H94" s="51">
        <f>SUM(H93-H45-H66-H68-H69-H70-H71-H72-H90)</f>
        <v>0</v>
      </c>
      <c r="I94" s="51">
        <f t="shared" ref="I94:L94" si="14">SUM(I93-I45-I66-I68-I69-I70-I71-I72-I90)</f>
        <v>0</v>
      </c>
      <c r="J94" s="51">
        <f t="shared" si="14"/>
        <v>0</v>
      </c>
      <c r="K94" s="51">
        <f t="shared" si="14"/>
        <v>0</v>
      </c>
      <c r="L94" s="51">
        <f t="shared" si="14"/>
        <v>0</v>
      </c>
      <c r="M94" s="51">
        <f>M93-M90-M66-M68-M69-M70-M71-M72-M45</f>
        <v>0</v>
      </c>
    </row>
    <row r="95" spans="2:13" x14ac:dyDescent="0.25">
      <c r="B95" s="27" t="s">
        <v>48</v>
      </c>
      <c r="C95" s="28"/>
      <c r="D95" s="28"/>
      <c r="E95" s="28"/>
      <c r="F95" s="81"/>
      <c r="G95" s="28"/>
      <c r="H95" s="79">
        <f>ROUND(H94*$L$1,1)</f>
        <v>0</v>
      </c>
      <c r="I95" s="79">
        <f t="shared" ref="I95:L95" si="15">ROUND(I94*$L$1,1)</f>
        <v>0</v>
      </c>
      <c r="J95" s="79">
        <f t="shared" si="15"/>
        <v>0</v>
      </c>
      <c r="K95" s="79">
        <f t="shared" si="15"/>
        <v>0</v>
      </c>
      <c r="L95" s="79">
        <f t="shared" si="15"/>
        <v>0</v>
      </c>
      <c r="M95" s="79">
        <f>SUM(H95:L95)</f>
        <v>0</v>
      </c>
    </row>
    <row r="96" spans="2:13" x14ac:dyDescent="0.25">
      <c r="B96" s="27" t="s">
        <v>128</v>
      </c>
      <c r="C96" s="28"/>
      <c r="D96" s="28"/>
      <c r="E96" s="28"/>
      <c r="F96" s="81"/>
      <c r="G96" s="28"/>
      <c r="H96" s="79"/>
      <c r="I96" s="79"/>
      <c r="J96" s="79"/>
      <c r="K96" s="79"/>
      <c r="L96" s="79"/>
      <c r="M96" s="79">
        <f>SUM(H96:L96)</f>
        <v>0</v>
      </c>
    </row>
    <row r="97" spans="2:13" ht="15.75" thickBot="1" x14ac:dyDescent="0.3">
      <c r="B97" s="24" t="s">
        <v>28</v>
      </c>
      <c r="C97" s="25"/>
      <c r="D97" s="25"/>
      <c r="E97" s="25"/>
      <c r="F97" s="158"/>
      <c r="G97" s="25"/>
      <c r="H97" s="80">
        <f>H93+H95+H96</f>
        <v>0</v>
      </c>
      <c r="I97" s="80">
        <f>I93+I95+I96</f>
        <v>0</v>
      </c>
      <c r="J97" s="80">
        <f>J93+J95+J96</f>
        <v>0</v>
      </c>
      <c r="K97" s="80">
        <f>K93+K95+K96</f>
        <v>0</v>
      </c>
      <c r="L97" s="80">
        <f>L93+L95+L96</f>
        <v>0</v>
      </c>
      <c r="M97" s="80">
        <f>SUM(M93+M95+M96)</f>
        <v>0</v>
      </c>
    </row>
    <row r="98" spans="2:13" x14ac:dyDescent="0.25">
      <c r="B98" s="36"/>
      <c r="C98" s="37"/>
      <c r="D98" s="37"/>
      <c r="E98" s="37"/>
    </row>
    <row r="99" spans="2:13" x14ac:dyDescent="0.25">
      <c r="B99" s="38"/>
      <c r="C99" s="38"/>
      <c r="D99" s="38"/>
      <c r="E99" s="38"/>
      <c r="L99" s="1" t="s">
        <v>90</v>
      </c>
      <c r="M99" s="94">
        <f>M95+M96</f>
        <v>0</v>
      </c>
    </row>
  </sheetData>
  <mergeCells count="23">
    <mergeCell ref="D48:G48"/>
    <mergeCell ref="D49:G49"/>
    <mergeCell ref="D40:G40"/>
    <mergeCell ref="D41:G41"/>
    <mergeCell ref="D42:G42"/>
    <mergeCell ref="D43:G43"/>
    <mergeCell ref="D44:G44"/>
    <mergeCell ref="C10:C13"/>
    <mergeCell ref="C15:C20"/>
    <mergeCell ref="C24:C27"/>
    <mergeCell ref="C29:C34"/>
    <mergeCell ref="D29:F29"/>
    <mergeCell ref="D30:F30"/>
    <mergeCell ref="D31:F31"/>
    <mergeCell ref="D32:F32"/>
    <mergeCell ref="D33:F33"/>
    <mergeCell ref="D34:F34"/>
    <mergeCell ref="B8:E8"/>
    <mergeCell ref="D1:E1"/>
    <mergeCell ref="D2:E2"/>
    <mergeCell ref="D3:E3"/>
    <mergeCell ref="D4:E4"/>
    <mergeCell ref="D5:E5"/>
  </mergeCells>
  <pageMargins left="0.7" right="0.7" top="0.75" bottom="0.75" header="0.3" footer="0.3"/>
  <pageSetup scale="78" orientation="landscape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99"/>
  <sheetViews>
    <sheetView showGridLines="0" topLeftCell="A9" zoomScaleNormal="100" workbookViewId="0">
      <selection activeCell="O41" sqref="O41"/>
    </sheetView>
  </sheetViews>
  <sheetFormatPr defaultColWidth="9.140625" defaultRowHeight="15" x14ac:dyDescent="0.25"/>
  <cols>
    <col min="1" max="1" width="1.5703125" style="1" customWidth="1"/>
    <col min="2" max="2" width="3.42578125" style="1" customWidth="1"/>
    <col min="3" max="3" width="7.140625" style="1" customWidth="1"/>
    <col min="4" max="4" width="12.85546875" style="1" customWidth="1"/>
    <col min="5" max="5" width="9.7109375" style="1" customWidth="1"/>
    <col min="6" max="6" width="7.5703125" style="1" customWidth="1"/>
    <col min="7" max="7" width="14.85546875" style="1" customWidth="1"/>
    <col min="8" max="8" width="13.42578125" style="1" customWidth="1"/>
    <col min="9" max="9" width="14.42578125" style="1" customWidth="1"/>
    <col min="10" max="11" width="13.42578125" style="1" customWidth="1"/>
    <col min="12" max="12" width="13.140625" style="1" customWidth="1"/>
    <col min="13" max="13" width="12.85546875" style="1" customWidth="1"/>
    <col min="14" max="14" width="9.140625" style="1"/>
    <col min="15" max="15" width="10.28515625" style="1" bestFit="1" customWidth="1"/>
    <col min="16" max="16384" width="9.140625" style="1"/>
  </cols>
  <sheetData>
    <row r="1" spans="2:14" x14ac:dyDescent="0.25">
      <c r="B1"/>
      <c r="C1" s="2"/>
      <c r="D1" s="228" t="s">
        <v>26</v>
      </c>
      <c r="E1" s="229"/>
      <c r="F1" s="29"/>
      <c r="G1" s="30"/>
      <c r="H1" s="30"/>
      <c r="I1" s="30"/>
      <c r="J1" s="3"/>
      <c r="K1" s="3" t="s">
        <v>29</v>
      </c>
      <c r="L1" s="223">
        <f>'PI 1'!L1</f>
        <v>0.41649999999999998</v>
      </c>
      <c r="M1" s="4" t="s">
        <v>110</v>
      </c>
    </row>
    <row r="2" spans="2:14" x14ac:dyDescent="0.25">
      <c r="B2"/>
      <c r="C2" s="2"/>
      <c r="D2" s="230" t="s">
        <v>13</v>
      </c>
      <c r="E2" s="231"/>
      <c r="F2" s="104"/>
      <c r="G2" s="31"/>
      <c r="H2" s="5"/>
      <c r="I2" s="5"/>
      <c r="J2"/>
      <c r="K2"/>
      <c r="L2"/>
      <c r="M2" s="6"/>
    </row>
    <row r="3" spans="2:14" x14ac:dyDescent="0.25">
      <c r="B3"/>
      <c r="C3" s="2"/>
      <c r="D3" s="230" t="s">
        <v>14</v>
      </c>
      <c r="E3" s="231"/>
      <c r="F3" s="104"/>
      <c r="G3" s="31"/>
      <c r="H3" s="32"/>
      <c r="I3" s="32"/>
      <c r="J3" s="5"/>
      <c r="K3" s="5"/>
      <c r="L3" s="5"/>
      <c r="M3" s="7"/>
    </row>
    <row r="4" spans="2:14" x14ac:dyDescent="0.25">
      <c r="B4"/>
      <c r="C4" s="2"/>
      <c r="D4" s="230" t="s">
        <v>11</v>
      </c>
      <c r="E4" s="231"/>
      <c r="F4" s="33"/>
      <c r="G4" s="33"/>
      <c r="H4" s="33"/>
      <c r="I4" s="33"/>
      <c r="J4" s="5"/>
      <c r="K4" s="5"/>
      <c r="L4" s="5"/>
      <c r="M4" s="7"/>
    </row>
    <row r="5" spans="2:14" ht="15.75" thickBot="1" x14ac:dyDescent="0.3">
      <c r="B5"/>
      <c r="C5" s="2"/>
      <c r="D5" s="232" t="s">
        <v>12</v>
      </c>
      <c r="E5" s="233"/>
      <c r="F5" s="34"/>
      <c r="G5" s="34"/>
      <c r="H5" s="34"/>
      <c r="I5" s="34"/>
      <c r="J5" s="8"/>
      <c r="K5" s="8"/>
      <c r="L5" s="8"/>
      <c r="M5" s="9"/>
    </row>
    <row r="6" spans="2:14" ht="6.75" customHeight="1" thickBot="1" x14ac:dyDescent="0.3">
      <c r="B6"/>
      <c r="C6" s="2"/>
      <c r="D6" s="2"/>
      <c r="E6" s="2"/>
      <c r="F6" s="5"/>
      <c r="G6" s="5"/>
      <c r="H6" s="5"/>
      <c r="I6" s="5"/>
      <c r="J6" s="5"/>
      <c r="K6" s="5"/>
      <c r="L6" s="5"/>
      <c r="M6" s="5"/>
    </row>
    <row r="7" spans="2:14" ht="15.75" thickBot="1" x14ac:dyDescent="0.3">
      <c r="B7" s="85"/>
      <c r="C7" s="86"/>
      <c r="D7" s="86"/>
      <c r="E7" s="86"/>
      <c r="F7" s="86"/>
      <c r="G7" s="86"/>
      <c r="H7" s="87" t="s">
        <v>0</v>
      </c>
      <c r="I7" s="87" t="s">
        <v>1</v>
      </c>
      <c r="J7" s="87" t="s">
        <v>2</v>
      </c>
      <c r="K7" s="87" t="s">
        <v>3</v>
      </c>
      <c r="L7" s="87" t="s">
        <v>4</v>
      </c>
      <c r="M7" s="88" t="s">
        <v>16</v>
      </c>
    </row>
    <row r="8" spans="2:14" x14ac:dyDescent="0.25">
      <c r="B8" s="226" t="s">
        <v>15</v>
      </c>
      <c r="C8" s="227"/>
      <c r="D8" s="227"/>
      <c r="E8" s="227"/>
      <c r="F8" s="42"/>
      <c r="G8" s="42"/>
      <c r="H8" s="42"/>
      <c r="I8" s="42"/>
      <c r="J8" s="42"/>
      <c r="K8" s="42"/>
      <c r="L8" s="42"/>
      <c r="M8" s="10"/>
    </row>
    <row r="9" spans="2:14" ht="51.75" x14ac:dyDescent="0.25">
      <c r="B9"/>
      <c r="C9" s="11" t="s">
        <v>53</v>
      </c>
      <c r="D9" s="12"/>
      <c r="E9" s="122" t="s">
        <v>82</v>
      </c>
      <c r="F9" s="123" t="s">
        <v>83</v>
      </c>
      <c r="G9" s="124" t="s">
        <v>84</v>
      </c>
      <c r="H9" s="12"/>
      <c r="I9" s="12"/>
      <c r="J9" s="12"/>
      <c r="K9" s="12"/>
      <c r="L9" s="12"/>
      <c r="M9" s="13"/>
    </row>
    <row r="10" spans="2:14" x14ac:dyDescent="0.25">
      <c r="C10" s="234" t="s">
        <v>80</v>
      </c>
      <c r="D10" s="35"/>
      <c r="E10" s="41"/>
      <c r="F10" s="41"/>
      <c r="G10" s="41"/>
      <c r="H10" s="50"/>
      <c r="I10" s="50"/>
      <c r="J10" s="50"/>
      <c r="K10" s="50"/>
      <c r="L10" s="50"/>
      <c r="M10" s="51">
        <f>SUM(H10:L10)</f>
        <v>0</v>
      </c>
      <c r="N10" s="125" t="s">
        <v>85</v>
      </c>
    </row>
    <row r="11" spans="2:14" x14ac:dyDescent="0.25">
      <c r="C11" s="235"/>
      <c r="D11" s="35"/>
      <c r="E11" s="121"/>
      <c r="F11" s="121"/>
      <c r="G11" s="121"/>
      <c r="H11" s="50"/>
      <c r="I11" s="50"/>
      <c r="J11" s="50"/>
      <c r="K11" s="50"/>
      <c r="L11" s="50"/>
      <c r="M11" s="51">
        <f>SUM(H11:L11)</f>
        <v>0</v>
      </c>
      <c r="N11" s="126" t="s">
        <v>86</v>
      </c>
    </row>
    <row r="12" spans="2:14" x14ac:dyDescent="0.25">
      <c r="C12" s="235"/>
      <c r="D12" s="35"/>
      <c r="E12" s="121"/>
      <c r="F12" s="121"/>
      <c r="G12" s="121"/>
      <c r="H12" s="50"/>
      <c r="I12" s="50"/>
      <c r="J12" s="50"/>
      <c r="K12" s="50"/>
      <c r="L12" s="50"/>
      <c r="M12" s="51">
        <f>SUM(H12:L12)</f>
        <v>0</v>
      </c>
      <c r="N12" s="126" t="s">
        <v>87</v>
      </c>
    </row>
    <row r="13" spans="2:14" x14ac:dyDescent="0.25">
      <c r="C13" s="236"/>
      <c r="D13" s="35"/>
      <c r="E13" s="121"/>
      <c r="F13" s="121"/>
      <c r="G13" s="121"/>
      <c r="H13" s="50"/>
      <c r="I13" s="50"/>
      <c r="J13" s="50"/>
      <c r="K13" s="50"/>
      <c r="L13" s="50"/>
      <c r="M13" s="51">
        <f>SUM(H13:L13)</f>
        <v>0</v>
      </c>
      <c r="N13" s="126" t="s">
        <v>133</v>
      </c>
    </row>
    <row r="14" spans="2:14" x14ac:dyDescent="0.25">
      <c r="C14" s="14"/>
      <c r="D14" s="14"/>
      <c r="E14" s="14"/>
      <c r="F14" s="14"/>
      <c r="G14" s="14" t="s">
        <v>34</v>
      </c>
      <c r="H14" s="95"/>
      <c r="I14" s="95"/>
      <c r="J14" s="95"/>
      <c r="K14" s="95"/>
      <c r="L14" s="95"/>
      <c r="M14" s="95"/>
      <c r="N14"/>
    </row>
    <row r="15" spans="2:14" x14ac:dyDescent="0.25">
      <c r="C15" s="237" t="s">
        <v>6</v>
      </c>
      <c r="D15" s="240" t="s">
        <v>7</v>
      </c>
      <c r="E15" s="241"/>
      <c r="F15" s="242"/>
      <c r="G15" s="41"/>
      <c r="H15" s="50"/>
      <c r="I15" s="50"/>
      <c r="J15" s="50"/>
      <c r="K15" s="50"/>
      <c r="L15" s="50"/>
      <c r="M15" s="51">
        <f>SUM(H15:L15)</f>
        <v>0</v>
      </c>
      <c r="N15"/>
    </row>
    <row r="16" spans="2:14" ht="16.5" customHeight="1" x14ac:dyDescent="0.25">
      <c r="C16" s="238"/>
      <c r="D16" s="254" t="s">
        <v>32</v>
      </c>
      <c r="E16" s="255"/>
      <c r="F16" s="256"/>
      <c r="G16" s="41"/>
      <c r="H16" s="50"/>
      <c r="I16" s="50"/>
      <c r="J16" s="50"/>
      <c r="K16" s="50"/>
      <c r="L16" s="50"/>
      <c r="M16" s="51">
        <f>SUM(H16:L16)</f>
        <v>0</v>
      </c>
      <c r="N16"/>
    </row>
    <row r="17" spans="2:14" x14ac:dyDescent="0.25">
      <c r="C17" s="238"/>
      <c r="D17" s="240" t="s">
        <v>8</v>
      </c>
      <c r="E17" s="241"/>
      <c r="F17" s="242"/>
      <c r="G17" s="41"/>
      <c r="H17" s="50"/>
      <c r="I17" s="50"/>
      <c r="J17" s="50"/>
      <c r="K17" s="50"/>
      <c r="L17" s="50"/>
      <c r="M17" s="51">
        <f t="shared" ref="M17:M20" si="0">SUM(H17:L17)</f>
        <v>0</v>
      </c>
      <c r="N17"/>
    </row>
    <row r="18" spans="2:14" x14ac:dyDescent="0.25">
      <c r="C18" s="238"/>
      <c r="D18" s="240" t="s">
        <v>9</v>
      </c>
      <c r="E18" s="241"/>
      <c r="F18" s="242"/>
      <c r="G18" s="41"/>
      <c r="H18" s="50"/>
      <c r="I18" s="50"/>
      <c r="J18" s="50"/>
      <c r="K18" s="50"/>
      <c r="L18" s="50"/>
      <c r="M18" s="51">
        <f t="shared" si="0"/>
        <v>0</v>
      </c>
      <c r="N18"/>
    </row>
    <row r="19" spans="2:14" x14ac:dyDescent="0.25">
      <c r="C19" s="238"/>
      <c r="D19" s="240" t="s">
        <v>62</v>
      </c>
      <c r="E19" s="241"/>
      <c r="F19" s="242"/>
      <c r="G19" s="41"/>
      <c r="H19" s="50"/>
      <c r="I19" s="50"/>
      <c r="J19" s="50"/>
      <c r="K19" s="50"/>
      <c r="L19" s="50"/>
      <c r="M19" s="51">
        <f t="shared" si="0"/>
        <v>0</v>
      </c>
      <c r="N19"/>
    </row>
    <row r="20" spans="2:14" x14ac:dyDescent="0.25">
      <c r="C20" s="238"/>
      <c r="D20" s="240" t="s">
        <v>59</v>
      </c>
      <c r="E20" s="241"/>
      <c r="F20" s="242"/>
      <c r="G20" s="41"/>
      <c r="H20" s="50"/>
      <c r="I20" s="50"/>
      <c r="J20" s="50"/>
      <c r="K20" s="50"/>
      <c r="L20" s="50"/>
      <c r="M20" s="51">
        <f t="shared" si="0"/>
        <v>0</v>
      </c>
      <c r="N20"/>
    </row>
    <row r="21" spans="2:14" x14ac:dyDescent="0.25">
      <c r="C21" s="22"/>
      <c r="D21" s="23" t="s">
        <v>18</v>
      </c>
      <c r="E21" s="23"/>
      <c r="F21" s="23"/>
      <c r="G21" s="23"/>
      <c r="H21" s="53">
        <f t="shared" ref="H21:M21" si="1">SUM(H10:H20)</f>
        <v>0</v>
      </c>
      <c r="I21" s="53">
        <f t="shared" si="1"/>
        <v>0</v>
      </c>
      <c r="J21" s="53">
        <f t="shared" si="1"/>
        <v>0</v>
      </c>
      <c r="K21" s="53">
        <f t="shared" si="1"/>
        <v>0</v>
      </c>
      <c r="L21" s="53">
        <f t="shared" si="1"/>
        <v>0</v>
      </c>
      <c r="M21" s="54">
        <f t="shared" si="1"/>
        <v>0</v>
      </c>
      <c r="N21"/>
    </row>
    <row r="22" spans="2:14" ht="6.75" customHeight="1" x14ac:dyDescent="0.25">
      <c r="C22"/>
      <c r="D22"/>
      <c r="E22"/>
      <c r="F22"/>
      <c r="G22"/>
      <c r="H22" s="76"/>
      <c r="I22" s="76"/>
      <c r="J22" s="76"/>
      <c r="K22" s="76"/>
      <c r="L22" s="76"/>
      <c r="M22" s="76"/>
      <c r="N22"/>
    </row>
    <row r="23" spans="2:14" ht="15.75" thickBot="1" x14ac:dyDescent="0.3">
      <c r="C23" s="11" t="s">
        <v>19</v>
      </c>
      <c r="D23" s="12"/>
      <c r="E23" s="12"/>
      <c r="F23" s="12"/>
      <c r="G23" s="128" t="s">
        <v>20</v>
      </c>
      <c r="H23" s="96"/>
      <c r="I23" s="96"/>
      <c r="J23" s="96"/>
      <c r="K23" s="96"/>
      <c r="L23" s="96"/>
      <c r="M23" s="97"/>
      <c r="N23" s="171" t="s">
        <v>111</v>
      </c>
    </row>
    <row r="24" spans="2:14" ht="15.75" thickBot="1" x14ac:dyDescent="0.3">
      <c r="C24" s="234" t="s">
        <v>17</v>
      </c>
      <c r="D24" s="20">
        <f>D10</f>
        <v>0</v>
      </c>
      <c r="E24" s="19"/>
      <c r="F24" s="19"/>
      <c r="G24" s="129">
        <v>0.42749999999999999</v>
      </c>
      <c r="H24" s="127">
        <f>ROUND(H10*$G$24,0)</f>
        <v>0</v>
      </c>
      <c r="I24" s="114">
        <f t="shared" ref="I24:L24" si="2">ROUND(I10*$G$24,0)</f>
        <v>0</v>
      </c>
      <c r="J24" s="114">
        <f t="shared" si="2"/>
        <v>0</v>
      </c>
      <c r="K24" s="114">
        <f t="shared" si="2"/>
        <v>0</v>
      </c>
      <c r="L24" s="114">
        <f t="shared" si="2"/>
        <v>0</v>
      </c>
      <c r="M24" s="51">
        <f>SUM(H24:L24)</f>
        <v>0</v>
      </c>
      <c r="N24" s="125" t="s">
        <v>85</v>
      </c>
    </row>
    <row r="25" spans="2:14" ht="15.75" thickBot="1" x14ac:dyDescent="0.3">
      <c r="C25" s="235"/>
      <c r="D25" s="20">
        <f t="shared" ref="D25:D27" si="3">D11</f>
        <v>0</v>
      </c>
      <c r="E25" s="19"/>
      <c r="F25" s="19"/>
      <c r="G25" s="129">
        <v>0.42749999999999999</v>
      </c>
      <c r="H25" s="127">
        <f>ROUND(H11*$G$25,0)</f>
        <v>0</v>
      </c>
      <c r="I25" s="114">
        <f t="shared" ref="I25:L25" si="4">ROUND(I11*$G$25,0)</f>
        <v>0</v>
      </c>
      <c r="J25" s="114">
        <f t="shared" si="4"/>
        <v>0</v>
      </c>
      <c r="K25" s="114">
        <f t="shared" si="4"/>
        <v>0</v>
      </c>
      <c r="L25" s="114">
        <f t="shared" si="4"/>
        <v>0</v>
      </c>
      <c r="M25" s="51">
        <f>SUM(H25:L25)</f>
        <v>0</v>
      </c>
      <c r="N25" s="126" t="s">
        <v>86</v>
      </c>
    </row>
    <row r="26" spans="2:14" ht="15.75" thickBot="1" x14ac:dyDescent="0.3">
      <c r="C26" s="235"/>
      <c r="D26" s="20">
        <f t="shared" si="3"/>
        <v>0</v>
      </c>
      <c r="E26" s="19"/>
      <c r="F26" s="19"/>
      <c r="G26" s="129">
        <v>0.42749999999999999</v>
      </c>
      <c r="H26" s="127">
        <f>ROUND(H12*$G$26,0)</f>
        <v>0</v>
      </c>
      <c r="I26" s="114">
        <f t="shared" ref="I26" si="5">I12*G26</f>
        <v>0</v>
      </c>
      <c r="J26" s="114">
        <f t="shared" ref="J26" si="6">J12*G26</f>
        <v>0</v>
      </c>
      <c r="K26" s="114">
        <f t="shared" ref="K26" si="7">K12*G26</f>
        <v>0</v>
      </c>
      <c r="L26" s="114">
        <f t="shared" ref="L26" si="8">L12*G26</f>
        <v>0</v>
      </c>
      <c r="M26" s="51">
        <f>SUM(H26:L26)</f>
        <v>0</v>
      </c>
      <c r="N26" s="126" t="s">
        <v>87</v>
      </c>
    </row>
    <row r="27" spans="2:14" x14ac:dyDescent="0.25">
      <c r="B27"/>
      <c r="C27" s="236"/>
      <c r="D27" s="20">
        <f t="shared" si="3"/>
        <v>0</v>
      </c>
      <c r="E27" s="19"/>
      <c r="F27" s="19"/>
      <c r="G27" s="129">
        <v>0.42749999999999999</v>
      </c>
      <c r="H27" s="127">
        <f>ROUND(H13*$G$27,0)</f>
        <v>0</v>
      </c>
      <c r="I27" s="114">
        <f t="shared" ref="I27:L27" si="9">ROUND(I13*$G$27,0)</f>
        <v>0</v>
      </c>
      <c r="J27" s="114">
        <f t="shared" si="9"/>
        <v>0</v>
      </c>
      <c r="K27" s="114">
        <f t="shared" si="9"/>
        <v>0</v>
      </c>
      <c r="L27" s="114">
        <f t="shared" si="9"/>
        <v>0</v>
      </c>
      <c r="M27" s="51">
        <f>SUM(H27:L27)</f>
        <v>0</v>
      </c>
      <c r="N27" s="126" t="s">
        <v>133</v>
      </c>
    </row>
    <row r="28" spans="2:14" x14ac:dyDescent="0.25">
      <c r="B28"/>
      <c r="C28" s="15"/>
      <c r="D28" s="15"/>
      <c r="E28" s="15"/>
      <c r="F28" s="15"/>
      <c r="G28" s="15"/>
      <c r="H28" s="98"/>
      <c r="I28" s="98"/>
      <c r="J28" s="98"/>
      <c r="K28" s="98"/>
      <c r="L28" s="98"/>
      <c r="M28" s="98"/>
    </row>
    <row r="29" spans="2:14" x14ac:dyDescent="0.25">
      <c r="B29"/>
      <c r="C29" s="237" t="s">
        <v>6</v>
      </c>
      <c r="D29" s="240" t="str">
        <f t="shared" ref="D29:D34" si="10">D15</f>
        <v>PostDoctoral Associates</v>
      </c>
      <c r="E29" s="241"/>
      <c r="F29" s="242"/>
      <c r="G29" s="21">
        <v>0.42749999999999999</v>
      </c>
      <c r="H29" s="114">
        <f>ROUND(H15*$G$29,0)</f>
        <v>0</v>
      </c>
      <c r="I29" s="114">
        <f t="shared" ref="I29:L29" si="11">ROUND(I15*$G$29,0)</f>
        <v>0</v>
      </c>
      <c r="J29" s="114">
        <f t="shared" si="11"/>
        <v>0</v>
      </c>
      <c r="K29" s="114">
        <f t="shared" si="11"/>
        <v>0</v>
      </c>
      <c r="L29" s="114">
        <f t="shared" si="11"/>
        <v>0</v>
      </c>
      <c r="M29" s="51">
        <f t="shared" ref="M29:M34" si="12">SUM(H29:L29)</f>
        <v>0</v>
      </c>
    </row>
    <row r="30" spans="2:14" ht="24.75" customHeight="1" x14ac:dyDescent="0.25">
      <c r="B30"/>
      <c r="C30" s="238"/>
      <c r="D30" s="240" t="str">
        <f t="shared" si="10"/>
        <v>Other Professionals (Techs, etc.)</v>
      </c>
      <c r="E30" s="241"/>
      <c r="F30" s="242"/>
      <c r="G30" s="21">
        <v>0.42749999999999999</v>
      </c>
      <c r="H30" s="114">
        <f>ROUND(H16*$G$30,0)</f>
        <v>0</v>
      </c>
      <c r="I30" s="114">
        <f t="shared" ref="I30:L30" si="13">ROUND(I16*$G$30,0)</f>
        <v>0</v>
      </c>
      <c r="J30" s="114">
        <f t="shared" si="13"/>
        <v>0</v>
      </c>
      <c r="K30" s="114">
        <f t="shared" si="13"/>
        <v>0</v>
      </c>
      <c r="L30" s="114">
        <f t="shared" si="13"/>
        <v>0</v>
      </c>
      <c r="M30" s="51">
        <f t="shared" si="12"/>
        <v>0</v>
      </c>
    </row>
    <row r="31" spans="2:14" x14ac:dyDescent="0.25">
      <c r="B31"/>
      <c r="C31" s="238"/>
      <c r="D31" s="240" t="str">
        <f t="shared" si="10"/>
        <v>Admin/Clerical</v>
      </c>
      <c r="E31" s="241"/>
      <c r="F31" s="242"/>
      <c r="G31" s="21">
        <v>0.42749999999999999</v>
      </c>
      <c r="H31" s="114">
        <f>ROUND(H17*$G$31,0)</f>
        <v>0</v>
      </c>
      <c r="I31" s="114">
        <f t="shared" ref="I31:L31" si="14">ROUND(I17*$G$31,0)</f>
        <v>0</v>
      </c>
      <c r="J31" s="114">
        <f t="shared" si="14"/>
        <v>0</v>
      </c>
      <c r="K31" s="114">
        <f t="shared" si="14"/>
        <v>0</v>
      </c>
      <c r="L31" s="114">
        <f t="shared" si="14"/>
        <v>0</v>
      </c>
      <c r="M31" s="51">
        <f t="shared" si="12"/>
        <v>0</v>
      </c>
    </row>
    <row r="32" spans="2:14" x14ac:dyDescent="0.25">
      <c r="B32"/>
      <c r="C32" s="238"/>
      <c r="D32" s="240" t="str">
        <f t="shared" si="10"/>
        <v>Graduate Students</v>
      </c>
      <c r="E32" s="241"/>
      <c r="F32" s="242"/>
      <c r="G32" s="21">
        <v>0.26</v>
      </c>
      <c r="H32" s="114">
        <f>ROUND(H18*$G$32,0)</f>
        <v>0</v>
      </c>
      <c r="I32" s="114">
        <f t="shared" ref="I32:L32" si="15">ROUND(I18*$G$32,0)</f>
        <v>0</v>
      </c>
      <c r="J32" s="114">
        <f t="shared" si="15"/>
        <v>0</v>
      </c>
      <c r="K32" s="114">
        <f t="shared" si="15"/>
        <v>0</v>
      </c>
      <c r="L32" s="114">
        <f t="shared" si="15"/>
        <v>0</v>
      </c>
      <c r="M32" s="51">
        <f t="shared" si="12"/>
        <v>0</v>
      </c>
    </row>
    <row r="33" spans="2:13" x14ac:dyDescent="0.25">
      <c r="B33"/>
      <c r="C33" s="238"/>
      <c r="D33" s="240" t="str">
        <f t="shared" si="10"/>
        <v>Undergraduates</v>
      </c>
      <c r="E33" s="241"/>
      <c r="F33" s="242"/>
      <c r="G33" s="21">
        <v>1.4999999999999999E-2</v>
      </c>
      <c r="H33" s="114">
        <f>ROUND(H19*$G$33,0)</f>
        <v>0</v>
      </c>
      <c r="I33" s="114">
        <f t="shared" ref="I33:L33" si="16">ROUND(I19*$G$33,0)</f>
        <v>0</v>
      </c>
      <c r="J33" s="114">
        <f t="shared" si="16"/>
        <v>0</v>
      </c>
      <c r="K33" s="114">
        <f t="shared" si="16"/>
        <v>0</v>
      </c>
      <c r="L33" s="114">
        <f t="shared" si="16"/>
        <v>0</v>
      </c>
      <c r="M33" s="51">
        <f t="shared" si="12"/>
        <v>0</v>
      </c>
    </row>
    <row r="34" spans="2:13" x14ac:dyDescent="0.25">
      <c r="B34"/>
      <c r="C34" s="239"/>
      <c r="D34" s="240" t="str">
        <f t="shared" si="10"/>
        <v>Temp (Employee Type?)</v>
      </c>
      <c r="E34" s="241"/>
      <c r="F34" s="242"/>
      <c r="G34" s="21">
        <v>0.245</v>
      </c>
      <c r="H34" s="114">
        <f>ROUND(H20*$G$34,0)</f>
        <v>0</v>
      </c>
      <c r="I34" s="114">
        <f t="shared" ref="I34:L34" si="17">ROUND(I20*$G$34,0)</f>
        <v>0</v>
      </c>
      <c r="J34" s="114">
        <f t="shared" si="17"/>
        <v>0</v>
      </c>
      <c r="K34" s="114">
        <f t="shared" si="17"/>
        <v>0</v>
      </c>
      <c r="L34" s="114">
        <f t="shared" si="17"/>
        <v>0</v>
      </c>
      <c r="M34" s="51">
        <f t="shared" si="12"/>
        <v>0</v>
      </c>
    </row>
    <row r="35" spans="2:13" x14ac:dyDescent="0.25">
      <c r="B35"/>
      <c r="C35" s="73"/>
      <c r="D35" s="74" t="s">
        <v>21</v>
      </c>
      <c r="E35" s="74"/>
      <c r="F35" s="74"/>
      <c r="G35" s="115"/>
      <c r="H35" s="75">
        <f t="shared" ref="H35:M35" si="18">SUM(H24:H34)</f>
        <v>0</v>
      </c>
      <c r="I35" s="75">
        <f>SUM(I24:I34)</f>
        <v>0</v>
      </c>
      <c r="J35" s="75">
        <f t="shared" si="18"/>
        <v>0</v>
      </c>
      <c r="K35" s="75">
        <f t="shared" si="18"/>
        <v>0</v>
      </c>
      <c r="L35" s="75">
        <f t="shared" si="18"/>
        <v>0</v>
      </c>
      <c r="M35" s="75">
        <f t="shared" si="18"/>
        <v>0</v>
      </c>
    </row>
    <row r="36" spans="2:13" ht="6.75" customHeight="1" x14ac:dyDescent="0.25">
      <c r="B36"/>
      <c r="C36"/>
      <c r="D36"/>
      <c r="E36"/>
      <c r="F36"/>
      <c r="G36" s="116"/>
      <c r="H36" s="76"/>
      <c r="I36" s="76"/>
      <c r="J36" s="76"/>
      <c r="K36" s="76"/>
      <c r="L36" s="76"/>
      <c r="M36" s="76"/>
    </row>
    <row r="37" spans="2:13" x14ac:dyDescent="0.25">
      <c r="B37"/>
      <c r="C37" s="65"/>
      <c r="D37" s="66" t="s">
        <v>22</v>
      </c>
      <c r="E37" s="66"/>
      <c r="F37" s="66"/>
      <c r="G37" s="117"/>
      <c r="H37" s="68">
        <f t="shared" ref="H37:M37" si="19">SUM(H21,H35)</f>
        <v>0</v>
      </c>
      <c r="I37" s="68">
        <f t="shared" si="19"/>
        <v>0</v>
      </c>
      <c r="J37" s="68">
        <f t="shared" si="19"/>
        <v>0</v>
      </c>
      <c r="K37" s="68">
        <f>SUM(K21,K35)</f>
        <v>0</v>
      </c>
      <c r="L37" s="68">
        <f t="shared" si="19"/>
        <v>0</v>
      </c>
      <c r="M37" s="68">
        <f t="shared" si="19"/>
        <v>0</v>
      </c>
    </row>
    <row r="38" spans="2:13" ht="6.75" customHeight="1" x14ac:dyDescent="0.25">
      <c r="B38"/>
      <c r="C38"/>
      <c r="D38"/>
      <c r="E38"/>
      <c r="F38"/>
      <c r="G38" s="116"/>
      <c r="H38" s="76"/>
      <c r="I38" s="76"/>
      <c r="J38" s="76"/>
      <c r="K38" s="76"/>
      <c r="L38" s="76"/>
      <c r="M38" s="76"/>
    </row>
    <row r="39" spans="2:13" x14ac:dyDescent="0.25">
      <c r="B39" s="16" t="s">
        <v>45</v>
      </c>
      <c r="C39" s="17"/>
      <c r="D39" s="17"/>
      <c r="E39" s="17"/>
      <c r="F39" s="17"/>
      <c r="G39" s="118"/>
      <c r="H39" s="99"/>
      <c r="I39" s="99"/>
      <c r="J39" s="99"/>
      <c r="K39" s="99"/>
      <c r="L39" s="99"/>
      <c r="M39" s="100"/>
    </row>
    <row r="40" spans="2:13" x14ac:dyDescent="0.25">
      <c r="B40"/>
      <c r="C40" s="18">
        <v>1</v>
      </c>
      <c r="D40" s="245"/>
      <c r="E40" s="245"/>
      <c r="F40" s="245"/>
      <c r="G40" s="245"/>
      <c r="H40" s="50"/>
      <c r="I40" s="50"/>
      <c r="J40" s="50"/>
      <c r="K40" s="50"/>
      <c r="L40" s="50"/>
      <c r="M40" s="51">
        <f>SUM(H40:L40)</f>
        <v>0</v>
      </c>
    </row>
    <row r="41" spans="2:13" x14ac:dyDescent="0.25">
      <c r="B41"/>
      <c r="C41" s="40">
        <v>2</v>
      </c>
      <c r="D41" s="245"/>
      <c r="E41" s="245"/>
      <c r="F41" s="245"/>
      <c r="G41" s="245"/>
      <c r="H41" s="50"/>
      <c r="I41" s="50"/>
      <c r="J41" s="50"/>
      <c r="K41" s="50"/>
      <c r="L41" s="50"/>
      <c r="M41" s="51">
        <f t="shared" ref="M41:M44" si="20">SUM(H41:L41)</f>
        <v>0</v>
      </c>
    </row>
    <row r="42" spans="2:13" x14ac:dyDescent="0.25">
      <c r="B42"/>
      <c r="C42" s="40">
        <v>3</v>
      </c>
      <c r="D42" s="245"/>
      <c r="E42" s="245"/>
      <c r="F42" s="245"/>
      <c r="G42" s="245"/>
      <c r="H42" s="50"/>
      <c r="I42" s="50"/>
      <c r="J42" s="50"/>
      <c r="K42" s="50"/>
      <c r="L42" s="50"/>
      <c r="M42" s="51">
        <f t="shared" si="20"/>
        <v>0</v>
      </c>
    </row>
    <row r="43" spans="2:13" x14ac:dyDescent="0.25">
      <c r="B43"/>
      <c r="C43" s="40">
        <v>4</v>
      </c>
      <c r="D43" s="245"/>
      <c r="E43" s="245"/>
      <c r="F43" s="245"/>
      <c r="G43" s="245"/>
      <c r="H43" s="50"/>
      <c r="I43" s="50"/>
      <c r="J43" s="50"/>
      <c r="K43" s="50"/>
      <c r="L43" s="50"/>
      <c r="M43" s="51">
        <f t="shared" si="20"/>
        <v>0</v>
      </c>
    </row>
    <row r="44" spans="2:13" x14ac:dyDescent="0.25">
      <c r="B44"/>
      <c r="C44" s="40">
        <v>5</v>
      </c>
      <c r="D44" s="245"/>
      <c r="E44" s="245"/>
      <c r="F44" s="245"/>
      <c r="G44" s="245"/>
      <c r="H44" s="50"/>
      <c r="I44" s="50"/>
      <c r="J44" s="50"/>
      <c r="K44" s="50"/>
      <c r="L44" s="50"/>
      <c r="M44" s="51">
        <f t="shared" si="20"/>
        <v>0</v>
      </c>
    </row>
    <row r="45" spans="2:13" x14ac:dyDescent="0.25">
      <c r="B45"/>
      <c r="C45" s="67"/>
      <c r="D45" s="67" t="s">
        <v>23</v>
      </c>
      <c r="E45" s="67"/>
      <c r="F45" s="67"/>
      <c r="G45" s="119"/>
      <c r="H45" s="68">
        <f t="shared" ref="H45:M45" si="21">SUM(H40:H44)</f>
        <v>0</v>
      </c>
      <c r="I45" s="68">
        <f t="shared" si="21"/>
        <v>0</v>
      </c>
      <c r="J45" s="68">
        <f t="shared" si="21"/>
        <v>0</v>
      </c>
      <c r="K45" s="68">
        <f t="shared" si="21"/>
        <v>0</v>
      </c>
      <c r="L45" s="68">
        <f t="shared" si="21"/>
        <v>0</v>
      </c>
      <c r="M45" s="68">
        <f t="shared" si="21"/>
        <v>0</v>
      </c>
    </row>
    <row r="46" spans="2:13" ht="6.75" customHeight="1" x14ac:dyDescent="0.25">
      <c r="B46"/>
      <c r="C46"/>
      <c r="D46"/>
      <c r="E46"/>
      <c r="F46"/>
      <c r="G46" s="116"/>
      <c r="H46" s="76"/>
      <c r="I46" s="76"/>
      <c r="J46" s="76"/>
      <c r="K46" s="76"/>
      <c r="L46" s="76"/>
      <c r="M46" s="76"/>
    </row>
    <row r="47" spans="2:13" x14ac:dyDescent="0.25">
      <c r="B47" s="16" t="s">
        <v>24</v>
      </c>
      <c r="C47" s="17"/>
      <c r="D47" s="17"/>
      <c r="E47" s="17"/>
      <c r="F47" s="17"/>
      <c r="G47" s="118"/>
      <c r="H47" s="99"/>
      <c r="I47" s="99"/>
      <c r="J47" s="99"/>
      <c r="K47" s="99"/>
      <c r="L47" s="99"/>
      <c r="M47" s="100"/>
    </row>
    <row r="48" spans="2:13" x14ac:dyDescent="0.25">
      <c r="B48"/>
      <c r="C48" s="40">
        <v>1</v>
      </c>
      <c r="D48" s="243" t="s">
        <v>30</v>
      </c>
      <c r="E48" s="243"/>
      <c r="F48" s="243"/>
      <c r="G48" s="243"/>
      <c r="H48" s="50"/>
      <c r="I48" s="50"/>
      <c r="J48" s="50"/>
      <c r="K48" s="50"/>
      <c r="L48" s="50"/>
      <c r="M48" s="51">
        <f>SUM(H48:L48)</f>
        <v>0</v>
      </c>
    </row>
    <row r="49" spans="2:13" ht="23.45" customHeight="1" x14ac:dyDescent="0.25">
      <c r="B49"/>
      <c r="C49" s="40">
        <v>2</v>
      </c>
      <c r="D49" s="244" t="s">
        <v>88</v>
      </c>
      <c r="E49" s="243"/>
      <c r="F49" s="243"/>
      <c r="G49" s="243"/>
      <c r="H49" s="50"/>
      <c r="I49" s="50"/>
      <c r="J49" s="50"/>
      <c r="K49" s="50"/>
      <c r="L49" s="50"/>
      <c r="M49" s="51">
        <f>SUM(H49:L49)</f>
        <v>0</v>
      </c>
    </row>
    <row r="50" spans="2:13" x14ac:dyDescent="0.25">
      <c r="B50"/>
      <c r="C50" s="67"/>
      <c r="D50" s="67" t="s">
        <v>5</v>
      </c>
      <c r="E50" s="67"/>
      <c r="F50" s="67"/>
      <c r="G50" s="67"/>
      <c r="H50" s="68">
        <f t="shared" ref="H50:M50" si="22">SUM(H48:H49)</f>
        <v>0</v>
      </c>
      <c r="I50" s="68">
        <f t="shared" si="22"/>
        <v>0</v>
      </c>
      <c r="J50" s="68">
        <f t="shared" si="22"/>
        <v>0</v>
      </c>
      <c r="K50" s="68">
        <f t="shared" si="22"/>
        <v>0</v>
      </c>
      <c r="L50" s="68">
        <f t="shared" si="22"/>
        <v>0</v>
      </c>
      <c r="M50" s="68">
        <f t="shared" si="22"/>
        <v>0</v>
      </c>
    </row>
    <row r="51" spans="2:13" ht="6.75" customHeight="1" x14ac:dyDescent="0.25">
      <c r="B51"/>
      <c r="C51"/>
      <c r="D51"/>
      <c r="E51"/>
      <c r="F51"/>
      <c r="G51"/>
      <c r="H51" s="76"/>
      <c r="I51" s="76"/>
      <c r="J51" s="76"/>
      <c r="K51" s="76"/>
      <c r="L51" s="76"/>
      <c r="M51" s="76"/>
    </row>
    <row r="52" spans="2:13" x14ac:dyDescent="0.25">
      <c r="B52" s="17" t="s">
        <v>25</v>
      </c>
      <c r="C52" s="17"/>
      <c r="D52" s="17"/>
      <c r="E52" s="17"/>
      <c r="F52" s="153"/>
      <c r="G52" s="17"/>
      <c r="H52" s="99"/>
      <c r="I52" s="99"/>
      <c r="J52" s="99"/>
      <c r="K52" s="99"/>
      <c r="L52" s="99"/>
      <c r="M52" s="100"/>
    </row>
    <row r="53" spans="2:13" x14ac:dyDescent="0.25">
      <c r="B53" s="182"/>
      <c r="C53" s="190">
        <v>1</v>
      </c>
      <c r="D53" s="164" t="s">
        <v>35</v>
      </c>
      <c r="E53" s="46"/>
      <c r="F53" s="46"/>
      <c r="G53" s="47"/>
      <c r="H53" s="189"/>
      <c r="I53" s="189"/>
      <c r="J53" s="189"/>
      <c r="K53" s="189"/>
      <c r="L53" s="189"/>
      <c r="M53" s="51">
        <f>SUM(H53:L53)</f>
        <v>0</v>
      </c>
    </row>
    <row r="54" spans="2:13" x14ac:dyDescent="0.25">
      <c r="B54" s="182"/>
      <c r="C54" s="190">
        <v>2</v>
      </c>
      <c r="D54" s="89" t="s">
        <v>36</v>
      </c>
      <c r="E54" s="90"/>
      <c r="F54" s="90"/>
      <c r="G54" s="91"/>
      <c r="H54" s="189"/>
      <c r="I54" s="189"/>
      <c r="J54" s="189"/>
      <c r="K54" s="189"/>
      <c r="L54" s="189"/>
      <c r="M54" s="51">
        <f>SUM(H54:L54)</f>
        <v>0</v>
      </c>
    </row>
    <row r="55" spans="2:13" x14ac:dyDescent="0.25">
      <c r="B55" s="182"/>
      <c r="C55" s="190">
        <v>3</v>
      </c>
      <c r="D55" s="89" t="s">
        <v>37</v>
      </c>
      <c r="E55" s="90"/>
      <c r="F55" s="90"/>
      <c r="G55" s="91"/>
      <c r="H55" s="189"/>
      <c r="I55" s="189"/>
      <c r="J55" s="189"/>
      <c r="K55" s="189"/>
      <c r="L55" s="189"/>
      <c r="M55" s="51">
        <f t="shared" ref="M55:M72" si="23">SUM(H55:L55)</f>
        <v>0</v>
      </c>
    </row>
    <row r="56" spans="2:13" x14ac:dyDescent="0.25">
      <c r="B56" s="182"/>
      <c r="C56" s="190">
        <v>4</v>
      </c>
      <c r="D56" s="164" t="s">
        <v>58</v>
      </c>
      <c r="E56" s="46"/>
      <c r="F56" s="46"/>
      <c r="G56" s="47"/>
      <c r="H56" s="189"/>
      <c r="I56" s="189"/>
      <c r="J56" s="189"/>
      <c r="K56" s="189"/>
      <c r="L56" s="189"/>
      <c r="M56" s="51">
        <f t="shared" si="23"/>
        <v>0</v>
      </c>
    </row>
    <row r="57" spans="2:13" x14ac:dyDescent="0.25">
      <c r="B57" s="182"/>
      <c r="C57" s="190">
        <v>5</v>
      </c>
      <c r="D57" s="164" t="s">
        <v>38</v>
      </c>
      <c r="E57" s="46"/>
      <c r="F57" s="46"/>
      <c r="G57" s="47"/>
      <c r="H57" s="189"/>
      <c r="I57" s="189"/>
      <c r="J57" s="189"/>
      <c r="K57" s="189"/>
      <c r="L57" s="189"/>
      <c r="M57" s="51">
        <f t="shared" si="23"/>
        <v>0</v>
      </c>
    </row>
    <row r="58" spans="2:13" x14ac:dyDescent="0.25">
      <c r="B58" s="182"/>
      <c r="C58" s="190">
        <v>6</v>
      </c>
      <c r="D58" s="164" t="s">
        <v>89</v>
      </c>
      <c r="E58" s="46"/>
      <c r="F58" s="46"/>
      <c r="G58" s="47"/>
      <c r="H58" s="189"/>
      <c r="I58" s="189"/>
      <c r="J58" s="189"/>
      <c r="K58" s="189"/>
      <c r="L58" s="189"/>
      <c r="M58" s="51">
        <f t="shared" si="23"/>
        <v>0</v>
      </c>
    </row>
    <row r="59" spans="2:13" ht="12" customHeight="1" x14ac:dyDescent="0.25">
      <c r="B59"/>
      <c r="C59" s="190">
        <v>7</v>
      </c>
      <c r="D59" s="164" t="s">
        <v>42</v>
      </c>
      <c r="E59" s="46"/>
      <c r="F59" s="46"/>
      <c r="G59" s="47"/>
      <c r="H59" s="50"/>
      <c r="I59" s="50"/>
      <c r="J59" s="50"/>
      <c r="K59" s="50"/>
      <c r="L59" s="50"/>
      <c r="M59" s="51">
        <f t="shared" si="23"/>
        <v>0</v>
      </c>
    </row>
    <row r="60" spans="2:13" x14ac:dyDescent="0.25">
      <c r="B60"/>
      <c r="C60" s="190">
        <v>8</v>
      </c>
      <c r="D60" s="164" t="s">
        <v>39</v>
      </c>
      <c r="E60" s="46"/>
      <c r="F60" s="46"/>
      <c r="G60" s="47"/>
      <c r="H60" s="50"/>
      <c r="I60" s="50"/>
      <c r="J60" s="50"/>
      <c r="K60" s="50"/>
      <c r="L60" s="50"/>
      <c r="M60" s="51">
        <f t="shared" si="23"/>
        <v>0</v>
      </c>
    </row>
    <row r="61" spans="2:13" x14ac:dyDescent="0.25">
      <c r="B61"/>
      <c r="C61" s="190">
        <v>9</v>
      </c>
      <c r="D61" s="164" t="s">
        <v>40</v>
      </c>
      <c r="E61" s="46"/>
      <c r="F61" s="46"/>
      <c r="G61" s="47"/>
      <c r="H61" s="50"/>
      <c r="I61" s="50"/>
      <c r="J61" s="50"/>
      <c r="K61" s="50"/>
      <c r="L61" s="50"/>
      <c r="M61" s="51">
        <f t="shared" si="23"/>
        <v>0</v>
      </c>
    </row>
    <row r="62" spans="2:13" x14ac:dyDescent="0.25">
      <c r="B62"/>
      <c r="C62" s="190">
        <v>10</v>
      </c>
      <c r="D62" s="164" t="s">
        <v>41</v>
      </c>
      <c r="E62" s="46"/>
      <c r="F62" s="46"/>
      <c r="G62" s="47"/>
      <c r="H62" s="50"/>
      <c r="I62" s="50"/>
      <c r="J62" s="50"/>
      <c r="K62" s="50"/>
      <c r="L62" s="50"/>
      <c r="M62" s="51">
        <f t="shared" si="23"/>
        <v>0</v>
      </c>
    </row>
    <row r="63" spans="2:13" x14ac:dyDescent="0.25">
      <c r="B63"/>
      <c r="C63" s="190">
        <v>11</v>
      </c>
      <c r="D63" s="49" t="s">
        <v>43</v>
      </c>
      <c r="E63" s="49"/>
      <c r="F63" s="49"/>
      <c r="G63" s="39"/>
      <c r="H63" s="50"/>
      <c r="I63" s="50"/>
      <c r="J63" s="50"/>
      <c r="K63" s="50"/>
      <c r="L63" s="50"/>
      <c r="M63" s="51">
        <f t="shared" si="23"/>
        <v>0</v>
      </c>
    </row>
    <row r="64" spans="2:13" x14ac:dyDescent="0.25">
      <c r="B64"/>
      <c r="C64" s="190">
        <v>12</v>
      </c>
      <c r="D64" s="1" t="s">
        <v>74</v>
      </c>
      <c r="H64" s="50"/>
      <c r="I64" s="50"/>
      <c r="J64" s="50"/>
      <c r="K64" s="50"/>
      <c r="L64" s="50"/>
      <c r="M64" s="51">
        <f t="shared" si="23"/>
        <v>0</v>
      </c>
    </row>
    <row r="65" spans="2:13" x14ac:dyDescent="0.25">
      <c r="B65"/>
      <c r="C65" s="190">
        <v>13</v>
      </c>
      <c r="D65" s="49" t="s">
        <v>57</v>
      </c>
      <c r="E65" s="49"/>
      <c r="F65" s="49"/>
      <c r="G65" s="39"/>
      <c r="H65" s="50"/>
      <c r="I65" s="50"/>
      <c r="J65" s="50"/>
      <c r="K65" s="50"/>
      <c r="L65" s="50"/>
      <c r="M65" s="51">
        <f t="shared" si="23"/>
        <v>0</v>
      </c>
    </row>
    <row r="66" spans="2:13" x14ac:dyDescent="0.25">
      <c r="B66"/>
      <c r="C66" s="190">
        <v>14</v>
      </c>
      <c r="D66" s="89" t="s">
        <v>55</v>
      </c>
      <c r="E66" s="90"/>
      <c r="F66" s="90"/>
      <c r="G66" s="91"/>
      <c r="H66" s="50"/>
      <c r="I66" s="50"/>
      <c r="J66" s="50"/>
      <c r="K66" s="50"/>
      <c r="L66" s="50"/>
      <c r="M66" s="51">
        <f t="shared" si="23"/>
        <v>0</v>
      </c>
    </row>
    <row r="67" spans="2:13" x14ac:dyDescent="0.25">
      <c r="B67"/>
      <c r="C67" s="190">
        <v>15</v>
      </c>
      <c r="D67" s="5" t="s">
        <v>56</v>
      </c>
      <c r="E67" s="5"/>
      <c r="F67" s="5"/>
      <c r="G67" s="5"/>
      <c r="H67" s="50"/>
      <c r="I67" s="50"/>
      <c r="J67" s="50"/>
      <c r="K67" s="50"/>
      <c r="L67" s="50"/>
      <c r="M67" s="51">
        <f t="shared" si="23"/>
        <v>0</v>
      </c>
    </row>
    <row r="68" spans="2:13" x14ac:dyDescent="0.25">
      <c r="B68"/>
      <c r="C68" s="190">
        <v>16</v>
      </c>
      <c r="D68" s="90" t="s">
        <v>104</v>
      </c>
      <c r="E68" s="90"/>
      <c r="F68" s="90"/>
      <c r="G68" s="91"/>
      <c r="H68" s="50"/>
      <c r="I68" s="50"/>
      <c r="J68" s="50"/>
      <c r="K68" s="50"/>
      <c r="L68" s="50"/>
      <c r="M68" s="51">
        <f t="shared" si="23"/>
        <v>0</v>
      </c>
    </row>
    <row r="69" spans="2:13" x14ac:dyDescent="0.25">
      <c r="B69"/>
      <c r="C69" s="190">
        <v>17</v>
      </c>
      <c r="D69" s="90" t="s">
        <v>105</v>
      </c>
      <c r="E69" s="90"/>
      <c r="F69" s="90"/>
      <c r="G69" s="91"/>
      <c r="H69" s="50"/>
      <c r="I69" s="50"/>
      <c r="J69" s="50"/>
      <c r="K69" s="50"/>
      <c r="L69" s="50"/>
      <c r="M69" s="51">
        <f t="shared" si="23"/>
        <v>0</v>
      </c>
    </row>
    <row r="70" spans="2:13" x14ac:dyDescent="0.25">
      <c r="B70"/>
      <c r="C70" s="190">
        <v>18</v>
      </c>
      <c r="D70" s="90" t="s">
        <v>106</v>
      </c>
      <c r="E70" s="90"/>
      <c r="F70" s="90"/>
      <c r="G70" s="91"/>
      <c r="H70" s="50"/>
      <c r="I70" s="50"/>
      <c r="J70" s="50"/>
      <c r="K70" s="50"/>
      <c r="L70" s="50"/>
      <c r="M70" s="51">
        <f t="shared" si="23"/>
        <v>0</v>
      </c>
    </row>
    <row r="71" spans="2:13" x14ac:dyDescent="0.25">
      <c r="B71"/>
      <c r="C71" s="190">
        <v>19</v>
      </c>
      <c r="D71" s="90" t="s">
        <v>107</v>
      </c>
      <c r="E71" s="90"/>
      <c r="F71" s="90"/>
      <c r="G71" s="91"/>
      <c r="H71" s="50"/>
      <c r="I71" s="50"/>
      <c r="J71" s="50"/>
      <c r="K71" s="50"/>
      <c r="L71" s="50"/>
      <c r="M71" s="51">
        <f t="shared" si="23"/>
        <v>0</v>
      </c>
    </row>
    <row r="72" spans="2:13" x14ac:dyDescent="0.25">
      <c r="B72"/>
      <c r="C72" s="190">
        <v>20</v>
      </c>
      <c r="D72" s="90" t="s">
        <v>109</v>
      </c>
      <c r="E72" s="163"/>
      <c r="F72" s="163"/>
      <c r="G72" s="91"/>
      <c r="H72" s="50"/>
      <c r="I72" s="50"/>
      <c r="J72" s="50"/>
      <c r="K72" s="50"/>
      <c r="L72" s="50"/>
      <c r="M72" s="51">
        <f t="shared" si="23"/>
        <v>0</v>
      </c>
    </row>
    <row r="73" spans="2:13" x14ac:dyDescent="0.25">
      <c r="B73"/>
      <c r="C73" s="190">
        <v>21</v>
      </c>
      <c r="D73" s="164" t="s">
        <v>77</v>
      </c>
      <c r="E73" s="46"/>
      <c r="F73" s="46"/>
      <c r="G73" s="47"/>
      <c r="H73" s="50"/>
      <c r="I73" s="50"/>
      <c r="J73" s="50"/>
      <c r="K73" s="50"/>
      <c r="L73" s="50"/>
      <c r="M73" s="51">
        <f>SUM(H73:L73)</f>
        <v>0</v>
      </c>
    </row>
    <row r="74" spans="2:13" x14ac:dyDescent="0.25">
      <c r="B74"/>
      <c r="C74" s="190">
        <v>22</v>
      </c>
      <c r="D74" s="90" t="s">
        <v>78</v>
      </c>
      <c r="E74" s="90"/>
      <c r="F74" s="156"/>
      <c r="G74" s="91"/>
      <c r="H74" s="50"/>
      <c r="I74" s="50"/>
      <c r="J74" s="50"/>
      <c r="K74" s="50"/>
      <c r="L74" s="50"/>
      <c r="M74" s="51">
        <f>SUM(H74:L74)</f>
        <v>0</v>
      </c>
    </row>
    <row r="75" spans="2:13" x14ac:dyDescent="0.25">
      <c r="B75"/>
      <c r="C75" s="190">
        <v>23</v>
      </c>
      <c r="D75" s="89" t="s">
        <v>54</v>
      </c>
      <c r="E75" s="90"/>
      <c r="F75" s="90"/>
      <c r="G75" s="91"/>
      <c r="H75" s="50"/>
      <c r="I75" s="50"/>
      <c r="J75" s="50"/>
      <c r="K75" s="50"/>
      <c r="L75" s="50"/>
      <c r="M75" s="51">
        <f>SUM(H75:L75)</f>
        <v>0</v>
      </c>
    </row>
    <row r="76" spans="2:13" x14ac:dyDescent="0.25">
      <c r="B76"/>
      <c r="C76" s="191"/>
      <c r="D76" s="191" t="s">
        <v>49</v>
      </c>
      <c r="E76" s="191"/>
      <c r="F76" s="191"/>
      <c r="G76" s="191"/>
      <c r="H76" s="192">
        <f>SUM(H53:H75)</f>
        <v>0</v>
      </c>
      <c r="I76" s="192">
        <f t="shared" ref="I76:L76" si="24">SUM(I53:I75)</f>
        <v>0</v>
      </c>
      <c r="J76" s="192">
        <f t="shared" si="24"/>
        <v>0</v>
      </c>
      <c r="K76" s="192">
        <f t="shared" si="24"/>
        <v>0</v>
      </c>
      <c r="L76" s="192">
        <f t="shared" si="24"/>
        <v>0</v>
      </c>
      <c r="M76" s="192">
        <f>SUM(H76:L76)</f>
        <v>0</v>
      </c>
    </row>
    <row r="77" spans="2:13" x14ac:dyDescent="0.25">
      <c r="B77"/>
      <c r="C77" s="185"/>
      <c r="D77" s="185"/>
      <c r="E77" s="185"/>
      <c r="F77" s="185"/>
      <c r="G77" s="185"/>
      <c r="H77" s="186"/>
      <c r="I77" s="186"/>
      <c r="J77" s="186"/>
      <c r="K77" s="186"/>
      <c r="L77" s="186"/>
      <c r="M77" s="186"/>
    </row>
    <row r="78" spans="2:13" x14ac:dyDescent="0.25">
      <c r="B78"/>
      <c r="C78" s="199" t="s">
        <v>10</v>
      </c>
      <c r="D78" s="199"/>
      <c r="E78" s="199"/>
      <c r="F78" s="199"/>
      <c r="G78" s="200" t="s">
        <v>52</v>
      </c>
      <c r="H78" s="201"/>
      <c r="I78" s="132"/>
      <c r="J78" s="132"/>
      <c r="K78" s="132"/>
      <c r="L78" s="132"/>
      <c r="M78" s="132"/>
    </row>
    <row r="79" spans="2:13" x14ac:dyDescent="0.25">
      <c r="B79"/>
      <c r="C79" s="139">
        <v>1</v>
      </c>
      <c r="D79" s="199"/>
      <c r="E79" s="199"/>
      <c r="F79" s="199"/>
      <c r="G79" s="199"/>
      <c r="H79" s="50"/>
      <c r="I79" s="50"/>
      <c r="J79" s="50"/>
      <c r="K79" s="50"/>
      <c r="L79" s="50"/>
      <c r="M79" s="51">
        <f t="shared" ref="M79:M89" si="25">SUM(H79:L79)</f>
        <v>0</v>
      </c>
    </row>
    <row r="80" spans="2:13" x14ac:dyDescent="0.25">
      <c r="B80"/>
      <c r="C80" s="81">
        <v>2</v>
      </c>
      <c r="D80" s="44"/>
      <c r="E80" s="44"/>
      <c r="F80" s="44"/>
      <c r="G80" s="45"/>
      <c r="H80" s="50"/>
      <c r="I80" s="50"/>
      <c r="J80" s="50"/>
      <c r="K80" s="50"/>
      <c r="L80" s="50"/>
      <c r="M80" s="51">
        <f t="shared" si="25"/>
        <v>0</v>
      </c>
    </row>
    <row r="81" spans="2:13" x14ac:dyDescent="0.25">
      <c r="B81"/>
      <c r="C81" s="81">
        <v>3</v>
      </c>
      <c r="D81" s="44"/>
      <c r="E81" s="44"/>
      <c r="F81" s="44"/>
      <c r="G81" s="45"/>
      <c r="H81" s="50"/>
      <c r="I81" s="50"/>
      <c r="J81" s="50"/>
      <c r="K81" s="50"/>
      <c r="L81" s="50"/>
      <c r="M81" s="51">
        <f t="shared" si="25"/>
        <v>0</v>
      </c>
    </row>
    <row r="82" spans="2:13" x14ac:dyDescent="0.25">
      <c r="B82"/>
      <c r="C82" s="81">
        <v>4</v>
      </c>
      <c r="D82" s="44"/>
      <c r="E82" s="44"/>
      <c r="F82" s="44"/>
      <c r="G82" s="45"/>
      <c r="H82" s="50"/>
      <c r="I82" s="50"/>
      <c r="J82" s="50"/>
      <c r="K82" s="50"/>
      <c r="L82" s="50"/>
      <c r="M82" s="51">
        <f t="shared" si="25"/>
        <v>0</v>
      </c>
    </row>
    <row r="83" spans="2:13" x14ac:dyDescent="0.25">
      <c r="B83"/>
      <c r="C83" s="81">
        <v>5</v>
      </c>
      <c r="D83" s="44"/>
      <c r="E83" s="44"/>
      <c r="F83" s="44"/>
      <c r="G83" s="45"/>
      <c r="H83" s="50"/>
      <c r="I83" s="50"/>
      <c r="J83" s="50"/>
      <c r="K83" s="50"/>
      <c r="L83" s="50"/>
      <c r="M83" s="51">
        <f t="shared" si="25"/>
        <v>0</v>
      </c>
    </row>
    <row r="84" spans="2:13" x14ac:dyDescent="0.25">
      <c r="B84"/>
      <c r="C84" s="81">
        <v>6</v>
      </c>
      <c r="D84" s="44"/>
      <c r="E84" s="44"/>
      <c r="F84" s="44"/>
      <c r="G84" s="45"/>
      <c r="H84" s="50"/>
      <c r="I84" s="50"/>
      <c r="J84" s="50"/>
      <c r="K84" s="50"/>
      <c r="L84" s="50"/>
      <c r="M84" s="51">
        <f t="shared" si="25"/>
        <v>0</v>
      </c>
    </row>
    <row r="85" spans="2:13" x14ac:dyDescent="0.25">
      <c r="B85"/>
      <c r="C85" s="81">
        <v>7</v>
      </c>
      <c r="D85" s="44"/>
      <c r="E85" s="44"/>
      <c r="F85" s="44"/>
      <c r="G85" s="45"/>
      <c r="H85" s="50"/>
      <c r="I85" s="50"/>
      <c r="J85" s="50"/>
      <c r="K85" s="50"/>
      <c r="L85" s="50"/>
      <c r="M85" s="51">
        <f t="shared" si="25"/>
        <v>0</v>
      </c>
    </row>
    <row r="86" spans="2:13" x14ac:dyDescent="0.25">
      <c r="B86"/>
      <c r="C86" s="81">
        <v>8</v>
      </c>
      <c r="D86" s="44"/>
      <c r="E86" s="44"/>
      <c r="F86" s="44"/>
      <c r="G86" s="45"/>
      <c r="H86" s="50"/>
      <c r="I86" s="50"/>
      <c r="J86" s="50"/>
      <c r="K86" s="50"/>
      <c r="L86" s="50"/>
      <c r="M86" s="51">
        <f t="shared" si="25"/>
        <v>0</v>
      </c>
    </row>
    <row r="87" spans="2:13" x14ac:dyDescent="0.25">
      <c r="B87"/>
      <c r="C87" s="81">
        <v>9</v>
      </c>
      <c r="D87" s="46"/>
      <c r="E87" s="46"/>
      <c r="F87" s="46"/>
      <c r="G87" s="47"/>
      <c r="H87" s="50"/>
      <c r="I87" s="50"/>
      <c r="J87" s="50"/>
      <c r="K87" s="50"/>
      <c r="L87" s="50"/>
      <c r="M87" s="51">
        <f t="shared" si="25"/>
        <v>0</v>
      </c>
    </row>
    <row r="88" spans="2:13" x14ac:dyDescent="0.25">
      <c r="B88"/>
      <c r="C88" s="81">
        <v>10</v>
      </c>
      <c r="D88" s="46"/>
      <c r="E88" s="46"/>
      <c r="F88" s="46"/>
      <c r="G88" s="47"/>
      <c r="H88" s="50"/>
      <c r="I88" s="50"/>
      <c r="J88" s="50"/>
      <c r="K88" s="50"/>
      <c r="L88" s="50"/>
      <c r="M88" s="51">
        <f t="shared" si="25"/>
        <v>0</v>
      </c>
    </row>
    <row r="89" spans="2:13" x14ac:dyDescent="0.25">
      <c r="B89"/>
      <c r="C89" s="139">
        <v>11</v>
      </c>
      <c r="D89" s="46"/>
      <c r="E89" s="46"/>
      <c r="F89" s="46"/>
      <c r="G89" s="47"/>
      <c r="H89" s="50"/>
      <c r="I89" s="50"/>
      <c r="J89" s="50"/>
      <c r="K89" s="50"/>
      <c r="L89" s="50"/>
      <c r="M89" s="51">
        <f t="shared" si="25"/>
        <v>0</v>
      </c>
    </row>
    <row r="90" spans="2:13" x14ac:dyDescent="0.25">
      <c r="B90"/>
      <c r="C90" s="71"/>
      <c r="D90" s="72" t="s">
        <v>50</v>
      </c>
      <c r="E90" s="72"/>
      <c r="F90" s="71"/>
      <c r="G90" s="71"/>
      <c r="H90" s="78">
        <f>SUM(H79:H89)</f>
        <v>0</v>
      </c>
      <c r="I90" s="78">
        <f t="shared" ref="I90:L90" si="26">SUM(I79:I89)</f>
        <v>0</v>
      </c>
      <c r="J90" s="78">
        <f t="shared" si="26"/>
        <v>0</v>
      </c>
      <c r="K90" s="78">
        <f t="shared" si="26"/>
        <v>0</v>
      </c>
      <c r="L90" s="78">
        <f t="shared" si="26"/>
        <v>0</v>
      </c>
      <c r="M90" s="78">
        <f>SUM(H90:L90)</f>
        <v>0</v>
      </c>
    </row>
    <row r="91" spans="2:13" x14ac:dyDescent="0.25">
      <c r="B91"/>
      <c r="C91" s="69"/>
      <c r="D91" s="70" t="s">
        <v>51</v>
      </c>
      <c r="E91" s="70"/>
      <c r="F91" s="69"/>
      <c r="G91" s="69"/>
      <c r="H91" s="77">
        <f>SUM(H76+H90)</f>
        <v>0</v>
      </c>
      <c r="I91" s="77">
        <f t="shared" ref="I91:M91" si="27">SUM(I76+I90)</f>
        <v>0</v>
      </c>
      <c r="J91" s="77">
        <f t="shared" si="27"/>
        <v>0</v>
      </c>
      <c r="K91" s="77">
        <f t="shared" si="27"/>
        <v>0</v>
      </c>
      <c r="L91" s="77">
        <f t="shared" si="27"/>
        <v>0</v>
      </c>
      <c r="M91" s="77">
        <f t="shared" si="27"/>
        <v>0</v>
      </c>
    </row>
    <row r="92" spans="2:13" x14ac:dyDescent="0.25">
      <c r="B92"/>
      <c r="C92"/>
      <c r="D92"/>
      <c r="E92"/>
      <c r="F92"/>
      <c r="G92"/>
      <c r="H92" s="76" t="s">
        <v>0</v>
      </c>
      <c r="I92" s="76" t="s">
        <v>1</v>
      </c>
      <c r="J92" s="76" t="s">
        <v>2</v>
      </c>
      <c r="K92" s="76" t="s">
        <v>3</v>
      </c>
      <c r="L92" s="76" t="s">
        <v>4</v>
      </c>
      <c r="M92" s="76" t="s">
        <v>27</v>
      </c>
    </row>
    <row r="93" spans="2:13" x14ac:dyDescent="0.25">
      <c r="B93" s="26" t="s">
        <v>46</v>
      </c>
      <c r="C93" s="19"/>
      <c r="D93" s="19"/>
      <c r="E93" s="19"/>
      <c r="F93" s="19"/>
      <c r="G93" s="19"/>
      <c r="H93" s="51">
        <f>SUM(H91+H50+H45+H37)</f>
        <v>0</v>
      </c>
      <c r="I93" s="51">
        <f t="shared" ref="I93:L93" si="28">SUM(I91+I50+I45+I37)</f>
        <v>0</v>
      </c>
      <c r="J93" s="51">
        <f t="shared" si="28"/>
        <v>0</v>
      </c>
      <c r="K93" s="51">
        <f t="shared" si="28"/>
        <v>0</v>
      </c>
      <c r="L93" s="51">
        <f t="shared" si="28"/>
        <v>0</v>
      </c>
      <c r="M93" s="51">
        <f>SUM(M91+M50+M45+M37)</f>
        <v>0</v>
      </c>
    </row>
    <row r="94" spans="2:13" x14ac:dyDescent="0.25">
      <c r="B94" s="26" t="s">
        <v>47</v>
      </c>
      <c r="C94" s="19"/>
      <c r="D94" s="19"/>
      <c r="E94" s="19"/>
      <c r="F94" s="19"/>
      <c r="G94" s="19"/>
      <c r="H94" s="51">
        <f>SUM(H93-H45-H66-H68-H69-H70-H71-H72-H90)</f>
        <v>0</v>
      </c>
      <c r="I94" s="51">
        <f t="shared" ref="I94:L94" si="29">SUM(I93-I45-I66-I68-I69-I70-I71-I72-I90)</f>
        <v>0</v>
      </c>
      <c r="J94" s="51">
        <f t="shared" si="29"/>
        <v>0</v>
      </c>
      <c r="K94" s="51">
        <f t="shared" si="29"/>
        <v>0</v>
      </c>
      <c r="L94" s="51">
        <f t="shared" si="29"/>
        <v>0</v>
      </c>
      <c r="M94" s="51">
        <f>M93-M90-M66-M68-M69-M70-M71-M72-M45</f>
        <v>0</v>
      </c>
    </row>
    <row r="95" spans="2:13" x14ac:dyDescent="0.25">
      <c r="B95" s="27" t="s">
        <v>48</v>
      </c>
      <c r="C95" s="28"/>
      <c r="D95" s="28"/>
      <c r="E95" s="28"/>
      <c r="F95" s="28"/>
      <c r="G95" s="28"/>
      <c r="H95" s="79">
        <f>ROUND(H94*$L$1,1)</f>
        <v>0</v>
      </c>
      <c r="I95" s="79">
        <f t="shared" ref="I95:L95" si="30">ROUND(I94*$L$1,1)</f>
        <v>0</v>
      </c>
      <c r="J95" s="79">
        <f t="shared" si="30"/>
        <v>0</v>
      </c>
      <c r="K95" s="79">
        <f t="shared" si="30"/>
        <v>0</v>
      </c>
      <c r="L95" s="79">
        <f t="shared" si="30"/>
        <v>0</v>
      </c>
      <c r="M95" s="79">
        <f>SUM(H95:L95)</f>
        <v>0</v>
      </c>
    </row>
    <row r="96" spans="2:13" x14ac:dyDescent="0.25">
      <c r="B96" s="27" t="s">
        <v>128</v>
      </c>
      <c r="C96" s="28"/>
      <c r="D96" s="28"/>
      <c r="E96" s="28"/>
      <c r="F96" s="28"/>
      <c r="G96" s="28"/>
      <c r="H96" s="79">
        <f>(MIN(50000,SUM($H79:H79))*$L$1)+(MIN(50000,SUM($H80:H80))*$L$1)+(MIN(50000,SUM($H87:H87))*$L$1)</f>
        <v>0</v>
      </c>
      <c r="I96" s="79">
        <f>(MIN(50000,SUM($H79:I79))*$L$1)+(MIN(50000,SUM($H80:I80))*$L$1)+(MIN(50000,SUM($H87:I87))*$L$1)</f>
        <v>0</v>
      </c>
      <c r="J96" s="79">
        <f>(MIN(50000,SUM($H79:J79))*$L$1)+(MIN(50000,SUM($H80:J80))*$L$1)+(MIN(50000,SUM($H87:J87))*$L$1)</f>
        <v>0</v>
      </c>
      <c r="K96" s="79">
        <f>(MIN(50000,SUM($H79:K79))*$L$1)+(MIN(50000,SUM($H80:K80))*$L$1)+(MIN(50000,SUM($H87:K87))*$L$1)</f>
        <v>0</v>
      </c>
      <c r="L96" s="79">
        <f>(MIN(50000,SUM($H79:L79))*$L$1)+(MIN(50000,SUM($H80:L80))*$L$1)+(MIN(50000,SUM($H87:L87))*$L$1)</f>
        <v>0</v>
      </c>
      <c r="M96" s="79">
        <f>SUM(H96:L96)</f>
        <v>0</v>
      </c>
    </row>
    <row r="97" spans="2:13" ht="15.75" thickBot="1" x14ac:dyDescent="0.3">
      <c r="B97" s="24" t="s">
        <v>28</v>
      </c>
      <c r="C97" s="25"/>
      <c r="D97" s="25"/>
      <c r="E97" s="25"/>
      <c r="F97" s="25"/>
      <c r="G97" s="25"/>
      <c r="H97" s="80">
        <f>H93+H95+H96</f>
        <v>0</v>
      </c>
      <c r="I97" s="80">
        <f>I93+I95+I96</f>
        <v>0</v>
      </c>
      <c r="J97" s="80">
        <f>J93+J95+J96</f>
        <v>0</v>
      </c>
      <c r="K97" s="80">
        <f>K93+K95+K96</f>
        <v>0</v>
      </c>
      <c r="L97" s="80">
        <f>L93+L95+L96</f>
        <v>0</v>
      </c>
      <c r="M97" s="80">
        <f>SUM(M93+M95+M96)</f>
        <v>0</v>
      </c>
    </row>
    <row r="98" spans="2:13" x14ac:dyDescent="0.25">
      <c r="B98" s="36"/>
      <c r="C98" s="37"/>
      <c r="D98" s="37"/>
      <c r="E98" s="37"/>
    </row>
    <row r="99" spans="2:13" x14ac:dyDescent="0.25">
      <c r="B99" s="38"/>
      <c r="C99" s="38"/>
      <c r="D99" s="38"/>
      <c r="E99" s="38"/>
      <c r="L99" s="1" t="s">
        <v>90</v>
      </c>
      <c r="M99" s="94">
        <f>M95+M96</f>
        <v>0</v>
      </c>
    </row>
  </sheetData>
  <mergeCells count="29">
    <mergeCell ref="B8:E8"/>
    <mergeCell ref="D1:E1"/>
    <mergeCell ref="D2:E2"/>
    <mergeCell ref="D3:E3"/>
    <mergeCell ref="D4:E4"/>
    <mergeCell ref="D5:E5"/>
    <mergeCell ref="C10:C13"/>
    <mergeCell ref="C15:C20"/>
    <mergeCell ref="D15:F15"/>
    <mergeCell ref="D16:F16"/>
    <mergeCell ref="D17:F17"/>
    <mergeCell ref="D18:F18"/>
    <mergeCell ref="D19:F19"/>
    <mergeCell ref="D20:F20"/>
    <mergeCell ref="D48:G48"/>
    <mergeCell ref="D49:G49"/>
    <mergeCell ref="C24:C27"/>
    <mergeCell ref="C29:C34"/>
    <mergeCell ref="D29:F29"/>
    <mergeCell ref="D30:F30"/>
    <mergeCell ref="D31:F31"/>
    <mergeCell ref="D32:F32"/>
    <mergeCell ref="D33:F33"/>
    <mergeCell ref="D34:F34"/>
    <mergeCell ref="D40:G40"/>
    <mergeCell ref="D41:G41"/>
    <mergeCell ref="D42:G42"/>
    <mergeCell ref="D43:G43"/>
    <mergeCell ref="D44:G44"/>
  </mergeCells>
  <pageMargins left="0.7" right="0.7" top="0.75" bottom="0.75" header="0.3" footer="0.3"/>
  <pageSetup scale="78" orientation="landscape" r:id="rId1"/>
  <rowBreaks count="1" manualBreakCount="1">
    <brk id="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N99"/>
  <sheetViews>
    <sheetView showGridLines="0" topLeftCell="A9" zoomScaleNormal="100" workbookViewId="0">
      <selection activeCell="O31" sqref="O31"/>
    </sheetView>
  </sheetViews>
  <sheetFormatPr defaultColWidth="9.140625" defaultRowHeight="15" x14ac:dyDescent="0.25"/>
  <cols>
    <col min="1" max="1" width="1.5703125" style="1" customWidth="1"/>
    <col min="2" max="2" width="3.42578125" style="1" customWidth="1"/>
    <col min="3" max="3" width="7.140625" style="1" customWidth="1"/>
    <col min="4" max="4" width="12.85546875" style="1" customWidth="1"/>
    <col min="5" max="5" width="9.7109375" style="1" customWidth="1"/>
    <col min="6" max="6" width="7.5703125" style="1" customWidth="1"/>
    <col min="7" max="7" width="14.85546875" style="1" customWidth="1"/>
    <col min="8" max="8" width="13.42578125" style="1" customWidth="1"/>
    <col min="9" max="9" width="14.42578125" style="1" customWidth="1"/>
    <col min="10" max="11" width="13.42578125" style="1" customWidth="1"/>
    <col min="12" max="12" width="13.140625" style="1" customWidth="1"/>
    <col min="13" max="13" width="12.85546875" style="1" customWidth="1"/>
    <col min="14" max="14" width="9.140625" style="1"/>
    <col min="15" max="15" width="10.28515625" style="1" bestFit="1" customWidth="1"/>
    <col min="16" max="16384" width="9.140625" style="1"/>
  </cols>
  <sheetData>
    <row r="1" spans="2:14" x14ac:dyDescent="0.25">
      <c r="B1"/>
      <c r="C1" s="2"/>
      <c r="D1" s="228" t="s">
        <v>26</v>
      </c>
      <c r="E1" s="229"/>
      <c r="F1" s="29"/>
      <c r="G1" s="30"/>
      <c r="H1" s="30"/>
      <c r="I1" s="30"/>
      <c r="J1" s="3"/>
      <c r="K1" s="3" t="s">
        <v>29</v>
      </c>
      <c r="L1" s="223">
        <f>'PI 1'!L1</f>
        <v>0.41649999999999998</v>
      </c>
      <c r="M1" s="4" t="s">
        <v>110</v>
      </c>
    </row>
    <row r="2" spans="2:14" x14ac:dyDescent="0.25">
      <c r="B2"/>
      <c r="C2" s="2"/>
      <c r="D2" s="230" t="s">
        <v>13</v>
      </c>
      <c r="E2" s="231"/>
      <c r="F2" s="104"/>
      <c r="G2" s="31"/>
      <c r="H2" s="5"/>
      <c r="I2" s="5"/>
      <c r="J2"/>
      <c r="K2"/>
      <c r="L2"/>
      <c r="M2" s="6"/>
    </row>
    <row r="3" spans="2:14" x14ac:dyDescent="0.25">
      <c r="B3"/>
      <c r="C3" s="2"/>
      <c r="D3" s="230" t="s">
        <v>14</v>
      </c>
      <c r="E3" s="231"/>
      <c r="F3" s="104"/>
      <c r="G3" s="31"/>
      <c r="H3" s="32"/>
      <c r="I3" s="32"/>
      <c r="J3" s="5"/>
      <c r="K3" s="5"/>
      <c r="L3" s="5"/>
      <c r="M3" s="7"/>
    </row>
    <row r="4" spans="2:14" x14ac:dyDescent="0.25">
      <c r="B4"/>
      <c r="C4" s="2"/>
      <c r="D4" s="230" t="s">
        <v>11</v>
      </c>
      <c r="E4" s="231"/>
      <c r="F4" s="33"/>
      <c r="G4" s="33"/>
      <c r="H4" s="33"/>
      <c r="I4" s="33"/>
      <c r="J4" s="5"/>
      <c r="K4" s="5"/>
      <c r="L4" s="5"/>
      <c r="M4" s="7"/>
    </row>
    <row r="5" spans="2:14" ht="16.5" thickBot="1" x14ac:dyDescent="0.3">
      <c r="B5"/>
      <c r="C5" s="2"/>
      <c r="D5" s="232" t="s">
        <v>12</v>
      </c>
      <c r="E5" s="233"/>
      <c r="F5" s="93"/>
      <c r="G5" s="34"/>
      <c r="H5" s="34"/>
      <c r="I5" s="34"/>
      <c r="J5" s="8"/>
      <c r="K5" s="8"/>
      <c r="L5" s="8"/>
      <c r="M5" s="9"/>
    </row>
    <row r="6" spans="2:14" ht="6.75" customHeight="1" thickBot="1" x14ac:dyDescent="0.3">
      <c r="B6"/>
      <c r="C6" s="2"/>
      <c r="D6" s="2"/>
      <c r="E6" s="2"/>
      <c r="F6" s="5"/>
      <c r="G6" s="5"/>
      <c r="H6" s="5"/>
      <c r="I6" s="5"/>
      <c r="J6" s="5"/>
      <c r="K6" s="5"/>
      <c r="L6" s="5"/>
      <c r="M6" s="5"/>
    </row>
    <row r="7" spans="2:14" ht="15.75" thickBot="1" x14ac:dyDescent="0.3">
      <c r="B7" s="85"/>
      <c r="C7" s="86"/>
      <c r="D7" s="86"/>
      <c r="E7" s="86"/>
      <c r="F7" s="86"/>
      <c r="G7" s="86"/>
      <c r="H7" s="87" t="s">
        <v>0</v>
      </c>
      <c r="I7" s="87" t="s">
        <v>1</v>
      </c>
      <c r="J7" s="87" t="s">
        <v>2</v>
      </c>
      <c r="K7" s="87" t="s">
        <v>3</v>
      </c>
      <c r="L7" s="87" t="s">
        <v>4</v>
      </c>
      <c r="M7" s="88" t="s">
        <v>16</v>
      </c>
    </row>
    <row r="8" spans="2:14" x14ac:dyDescent="0.25">
      <c r="B8" s="226" t="s">
        <v>15</v>
      </c>
      <c r="C8" s="227"/>
      <c r="D8" s="227"/>
      <c r="E8" s="227"/>
      <c r="F8" s="42"/>
      <c r="G8" s="42"/>
      <c r="H8" s="42"/>
      <c r="I8" s="42"/>
      <c r="J8" s="42"/>
      <c r="K8" s="42"/>
      <c r="L8" s="42"/>
      <c r="M8" s="10"/>
    </row>
    <row r="9" spans="2:14" ht="51.75" x14ac:dyDescent="0.25">
      <c r="B9"/>
      <c r="C9" s="11" t="s">
        <v>53</v>
      </c>
      <c r="D9" s="12"/>
      <c r="E9" s="122" t="s">
        <v>82</v>
      </c>
      <c r="F9" s="123" t="s">
        <v>83</v>
      </c>
      <c r="G9" s="124" t="s">
        <v>84</v>
      </c>
      <c r="H9" s="12"/>
      <c r="I9" s="12"/>
      <c r="J9" s="12"/>
      <c r="K9" s="12"/>
      <c r="L9" s="12"/>
      <c r="M9" s="13"/>
    </row>
    <row r="10" spans="2:14" x14ac:dyDescent="0.25">
      <c r="C10" s="234" t="s">
        <v>80</v>
      </c>
      <c r="D10" s="35"/>
      <c r="E10" s="41"/>
      <c r="F10" s="41"/>
      <c r="G10" s="41"/>
      <c r="H10" s="50"/>
      <c r="I10" s="50"/>
      <c r="J10" s="50"/>
      <c r="K10" s="50"/>
      <c r="L10" s="50"/>
      <c r="M10" s="51">
        <f>SUM(H10:L10)</f>
        <v>0</v>
      </c>
      <c r="N10" s="125" t="s">
        <v>85</v>
      </c>
    </row>
    <row r="11" spans="2:14" x14ac:dyDescent="0.25">
      <c r="C11" s="235"/>
      <c r="D11" s="35"/>
      <c r="E11" s="121"/>
      <c r="F11" s="121"/>
      <c r="G11" s="121"/>
      <c r="H11" s="50"/>
      <c r="I11" s="50"/>
      <c r="J11" s="50"/>
      <c r="K11" s="50"/>
      <c r="L11" s="50"/>
      <c r="M11" s="51">
        <f>SUM(H11:L11)</f>
        <v>0</v>
      </c>
      <c r="N11" s="126" t="s">
        <v>86</v>
      </c>
    </row>
    <row r="12" spans="2:14" x14ac:dyDescent="0.25">
      <c r="C12" s="235"/>
      <c r="D12" s="35"/>
      <c r="E12" s="121"/>
      <c r="F12" s="121"/>
      <c r="G12" s="121"/>
      <c r="H12" s="50"/>
      <c r="I12" s="50"/>
      <c r="J12" s="50"/>
      <c r="K12" s="50"/>
      <c r="L12" s="50"/>
      <c r="M12" s="51">
        <f>SUM(H12:L12)</f>
        <v>0</v>
      </c>
      <c r="N12" s="126" t="s">
        <v>87</v>
      </c>
    </row>
    <row r="13" spans="2:14" x14ac:dyDescent="0.25">
      <c r="C13" s="236"/>
      <c r="D13" s="35"/>
      <c r="E13" s="121"/>
      <c r="F13" s="121"/>
      <c r="G13" s="121"/>
      <c r="H13" s="50"/>
      <c r="I13" s="50"/>
      <c r="J13" s="50"/>
      <c r="K13" s="50"/>
      <c r="L13" s="50"/>
      <c r="M13" s="51">
        <f>SUM(H13:L13)</f>
        <v>0</v>
      </c>
      <c r="N13" s="126" t="s">
        <v>133</v>
      </c>
    </row>
    <row r="14" spans="2:14" x14ac:dyDescent="0.25">
      <c r="C14" s="14"/>
      <c r="D14" s="14"/>
      <c r="E14" s="14"/>
      <c r="F14" s="14"/>
      <c r="G14" s="14" t="s">
        <v>34</v>
      </c>
      <c r="H14" s="52"/>
      <c r="I14" s="52"/>
      <c r="J14" s="52"/>
      <c r="K14" s="52"/>
      <c r="L14" s="52"/>
      <c r="M14" s="52"/>
      <c r="N14"/>
    </row>
    <row r="15" spans="2:14" x14ac:dyDescent="0.25">
      <c r="C15" s="237" t="s">
        <v>6</v>
      </c>
      <c r="D15" s="240" t="s">
        <v>7</v>
      </c>
      <c r="E15" s="241"/>
      <c r="F15" s="242"/>
      <c r="G15" s="41"/>
      <c r="H15" s="50"/>
      <c r="I15" s="50"/>
      <c r="J15" s="50"/>
      <c r="K15" s="50"/>
      <c r="L15" s="50"/>
      <c r="M15" s="51">
        <f t="shared" ref="M15:M20" si="0">SUM(H15:L15)</f>
        <v>0</v>
      </c>
      <c r="N15"/>
    </row>
    <row r="16" spans="2:14" ht="16.5" customHeight="1" x14ac:dyDescent="0.25">
      <c r="C16" s="238"/>
      <c r="D16" s="254" t="s">
        <v>32</v>
      </c>
      <c r="E16" s="255"/>
      <c r="F16" s="256"/>
      <c r="G16" s="41"/>
      <c r="H16" s="50"/>
      <c r="I16" s="50"/>
      <c r="J16" s="50"/>
      <c r="K16" s="50"/>
      <c r="L16" s="50"/>
      <c r="M16" s="51">
        <f t="shared" si="0"/>
        <v>0</v>
      </c>
      <c r="N16"/>
    </row>
    <row r="17" spans="2:14" x14ac:dyDescent="0.25">
      <c r="C17" s="238"/>
      <c r="D17" s="240" t="s">
        <v>8</v>
      </c>
      <c r="E17" s="241"/>
      <c r="F17" s="242"/>
      <c r="G17" s="41"/>
      <c r="H17" s="50"/>
      <c r="I17" s="50"/>
      <c r="J17" s="50"/>
      <c r="K17" s="50"/>
      <c r="L17" s="50"/>
      <c r="M17" s="51">
        <f t="shared" si="0"/>
        <v>0</v>
      </c>
      <c r="N17"/>
    </row>
    <row r="18" spans="2:14" x14ac:dyDescent="0.25">
      <c r="C18" s="238"/>
      <c r="D18" s="240" t="s">
        <v>9</v>
      </c>
      <c r="E18" s="241"/>
      <c r="F18" s="242"/>
      <c r="G18" s="41"/>
      <c r="H18" s="50"/>
      <c r="I18" s="50"/>
      <c r="J18" s="50"/>
      <c r="K18" s="50"/>
      <c r="L18" s="50"/>
      <c r="M18" s="51">
        <f t="shared" si="0"/>
        <v>0</v>
      </c>
      <c r="N18"/>
    </row>
    <row r="19" spans="2:14" x14ac:dyDescent="0.25">
      <c r="C19" s="238"/>
      <c r="D19" s="240" t="s">
        <v>33</v>
      </c>
      <c r="E19" s="241"/>
      <c r="F19" s="242"/>
      <c r="G19" s="41"/>
      <c r="H19" s="50"/>
      <c r="I19" s="50"/>
      <c r="J19" s="50"/>
      <c r="K19" s="50"/>
      <c r="L19" s="50"/>
      <c r="M19" s="51">
        <f t="shared" si="0"/>
        <v>0</v>
      </c>
      <c r="N19"/>
    </row>
    <row r="20" spans="2:14" x14ac:dyDescent="0.25">
      <c r="C20" s="238"/>
      <c r="D20" s="240" t="s">
        <v>44</v>
      </c>
      <c r="E20" s="241"/>
      <c r="F20" s="242"/>
      <c r="G20" s="41"/>
      <c r="H20" s="50"/>
      <c r="I20" s="50"/>
      <c r="J20" s="50"/>
      <c r="K20" s="50"/>
      <c r="L20" s="50"/>
      <c r="M20" s="51">
        <f t="shared" si="0"/>
        <v>0</v>
      </c>
      <c r="N20"/>
    </row>
    <row r="21" spans="2:14" x14ac:dyDescent="0.25">
      <c r="C21" s="22"/>
      <c r="D21" s="23" t="s">
        <v>18</v>
      </c>
      <c r="E21" s="23"/>
      <c r="F21" s="23"/>
      <c r="G21" s="23"/>
      <c r="H21" s="53">
        <f t="shared" ref="H21:M21" si="1">SUM(H10:H20)</f>
        <v>0</v>
      </c>
      <c r="I21" s="53">
        <f t="shared" si="1"/>
        <v>0</v>
      </c>
      <c r="J21" s="53">
        <f t="shared" si="1"/>
        <v>0</v>
      </c>
      <c r="K21" s="53">
        <f t="shared" si="1"/>
        <v>0</v>
      </c>
      <c r="L21" s="53">
        <f t="shared" si="1"/>
        <v>0</v>
      </c>
      <c r="M21" s="54">
        <f t="shared" si="1"/>
        <v>0</v>
      </c>
      <c r="N21"/>
    </row>
    <row r="22" spans="2:14" ht="6.75" customHeight="1" x14ac:dyDescent="0.25">
      <c r="C22"/>
      <c r="D22"/>
      <c r="E22"/>
      <c r="F22"/>
      <c r="G22"/>
      <c r="H22" s="55"/>
      <c r="I22" s="55"/>
      <c r="J22" s="55"/>
      <c r="K22" s="55"/>
      <c r="L22" s="55"/>
      <c r="M22" s="55"/>
      <c r="N22"/>
    </row>
    <row r="23" spans="2:14" ht="15.75" thickBot="1" x14ac:dyDescent="0.3">
      <c r="C23" s="11" t="s">
        <v>19</v>
      </c>
      <c r="D23" s="12"/>
      <c r="E23" s="12"/>
      <c r="F23" s="12"/>
      <c r="G23" s="128" t="s">
        <v>20</v>
      </c>
      <c r="H23" s="56"/>
      <c r="I23" s="56"/>
      <c r="J23" s="56"/>
      <c r="K23" s="56"/>
      <c r="L23" s="56"/>
      <c r="M23" s="57"/>
      <c r="N23" s="171" t="s">
        <v>111</v>
      </c>
    </row>
    <row r="24" spans="2:14" ht="15.75" thickBot="1" x14ac:dyDescent="0.3">
      <c r="C24" s="234" t="s">
        <v>17</v>
      </c>
      <c r="D24" s="20">
        <f>D10</f>
        <v>0</v>
      </c>
      <c r="E24" s="19"/>
      <c r="F24" s="19"/>
      <c r="G24" s="129">
        <v>0.42749999999999999</v>
      </c>
      <c r="H24" s="127">
        <f>ROUND(H10*$G$24,0)</f>
        <v>0</v>
      </c>
      <c r="I24" s="114">
        <f t="shared" ref="I24:L24" si="2">ROUND(I10*$G$24,0)</f>
        <v>0</v>
      </c>
      <c r="J24" s="114">
        <f t="shared" si="2"/>
        <v>0</v>
      </c>
      <c r="K24" s="114">
        <f t="shared" si="2"/>
        <v>0</v>
      </c>
      <c r="L24" s="114">
        <f t="shared" si="2"/>
        <v>0</v>
      </c>
      <c r="M24" s="51">
        <f>SUM(H24:L24)</f>
        <v>0</v>
      </c>
      <c r="N24" s="125" t="s">
        <v>85</v>
      </c>
    </row>
    <row r="25" spans="2:14" ht="15.75" thickBot="1" x14ac:dyDescent="0.3">
      <c r="C25" s="235"/>
      <c r="D25" s="20">
        <f t="shared" ref="D25:D27" si="3">D11</f>
        <v>0</v>
      </c>
      <c r="E25" s="19"/>
      <c r="F25" s="19"/>
      <c r="G25" s="129">
        <v>0.42749999999999999</v>
      </c>
      <c r="H25" s="127">
        <f>ROUND(H11*$G$25,0)</f>
        <v>0</v>
      </c>
      <c r="I25" s="114">
        <f t="shared" ref="I25:L25" si="4">ROUND(I11*$G$25,0)</f>
        <v>0</v>
      </c>
      <c r="J25" s="114">
        <f t="shared" si="4"/>
        <v>0</v>
      </c>
      <c r="K25" s="114">
        <f t="shared" si="4"/>
        <v>0</v>
      </c>
      <c r="L25" s="114">
        <f t="shared" si="4"/>
        <v>0</v>
      </c>
      <c r="M25" s="51">
        <f>SUM(H25:L25)</f>
        <v>0</v>
      </c>
      <c r="N25" s="126" t="s">
        <v>86</v>
      </c>
    </row>
    <row r="26" spans="2:14" ht="15.75" thickBot="1" x14ac:dyDescent="0.3">
      <c r="C26" s="235"/>
      <c r="D26" s="20">
        <f t="shared" si="3"/>
        <v>0</v>
      </c>
      <c r="E26" s="19"/>
      <c r="F26" s="19"/>
      <c r="G26" s="129">
        <v>0.42749999999999999</v>
      </c>
      <c r="H26" s="127">
        <f>ROUND(H12*$G$26,0)</f>
        <v>0</v>
      </c>
      <c r="I26" s="114">
        <f t="shared" ref="I26" si="5">I12*G26</f>
        <v>0</v>
      </c>
      <c r="J26" s="114">
        <f t="shared" ref="J26" si="6">J12*G26</f>
        <v>0</v>
      </c>
      <c r="K26" s="114">
        <f t="shared" ref="K26" si="7">K12*G26</f>
        <v>0</v>
      </c>
      <c r="L26" s="114">
        <f t="shared" ref="L26" si="8">L12*G26</f>
        <v>0</v>
      </c>
      <c r="M26" s="51">
        <f>SUM(H26:L26)</f>
        <v>0</v>
      </c>
      <c r="N26" s="126" t="s">
        <v>87</v>
      </c>
    </row>
    <row r="27" spans="2:14" x14ac:dyDescent="0.25">
      <c r="B27"/>
      <c r="C27" s="236"/>
      <c r="D27" s="20">
        <f t="shared" si="3"/>
        <v>0</v>
      </c>
      <c r="E27" s="19"/>
      <c r="F27" s="19"/>
      <c r="G27" s="129">
        <v>0.42749999999999999</v>
      </c>
      <c r="H27" s="127">
        <f>ROUND(H13*$G$27,0)</f>
        <v>0</v>
      </c>
      <c r="I27" s="114">
        <f t="shared" ref="I27:L27" si="9">ROUND(I13*$G$27,0)</f>
        <v>0</v>
      </c>
      <c r="J27" s="114">
        <f t="shared" si="9"/>
        <v>0</v>
      </c>
      <c r="K27" s="114">
        <f t="shared" si="9"/>
        <v>0</v>
      </c>
      <c r="L27" s="114">
        <f t="shared" si="9"/>
        <v>0</v>
      </c>
      <c r="M27" s="51">
        <f>SUM(H27:L27)</f>
        <v>0</v>
      </c>
      <c r="N27" s="126" t="s">
        <v>133</v>
      </c>
    </row>
    <row r="28" spans="2:14" x14ac:dyDescent="0.25">
      <c r="B28"/>
      <c r="C28" s="15"/>
      <c r="D28" s="15"/>
      <c r="E28" s="15"/>
      <c r="F28" s="15"/>
      <c r="G28" s="15"/>
      <c r="H28" s="58"/>
      <c r="I28" s="58"/>
      <c r="J28" s="58"/>
      <c r="K28" s="58"/>
      <c r="L28" s="58"/>
      <c r="M28" s="58"/>
    </row>
    <row r="29" spans="2:14" x14ac:dyDescent="0.25">
      <c r="B29"/>
      <c r="C29" s="237" t="s">
        <v>6</v>
      </c>
      <c r="D29" s="240" t="str">
        <f t="shared" ref="D29:D34" si="10">D15</f>
        <v>PostDoctoral Associates</v>
      </c>
      <c r="E29" s="241"/>
      <c r="F29" s="242"/>
      <c r="G29" s="21">
        <v>0.42749999999999999</v>
      </c>
      <c r="H29" s="114">
        <f>ROUND(H15*$G$29,0)</f>
        <v>0</v>
      </c>
      <c r="I29" s="114">
        <f t="shared" ref="I29:L29" si="11">ROUND(I15*$G$29,0)</f>
        <v>0</v>
      </c>
      <c r="J29" s="114">
        <f t="shared" si="11"/>
        <v>0</v>
      </c>
      <c r="K29" s="114">
        <f t="shared" si="11"/>
        <v>0</v>
      </c>
      <c r="L29" s="114">
        <f t="shared" si="11"/>
        <v>0</v>
      </c>
      <c r="M29" s="51">
        <f t="shared" ref="M29:M34" si="12">SUM(H29:L29)</f>
        <v>0</v>
      </c>
    </row>
    <row r="30" spans="2:14" ht="24.75" customHeight="1" x14ac:dyDescent="0.25">
      <c r="B30"/>
      <c r="C30" s="238"/>
      <c r="D30" s="240" t="str">
        <f t="shared" si="10"/>
        <v>Other Professionals (Techs, etc.)</v>
      </c>
      <c r="E30" s="241"/>
      <c r="F30" s="242"/>
      <c r="G30" s="21">
        <v>0.42749999999999999</v>
      </c>
      <c r="H30" s="114">
        <f>ROUND(H16*$G$30,0)</f>
        <v>0</v>
      </c>
      <c r="I30" s="114">
        <f t="shared" ref="I30:L30" si="13">ROUND(I16*$G$30,0)</f>
        <v>0</v>
      </c>
      <c r="J30" s="114">
        <f t="shared" si="13"/>
        <v>0</v>
      </c>
      <c r="K30" s="114">
        <f t="shared" si="13"/>
        <v>0</v>
      </c>
      <c r="L30" s="114">
        <f t="shared" si="13"/>
        <v>0</v>
      </c>
      <c r="M30" s="51">
        <f t="shared" si="12"/>
        <v>0</v>
      </c>
    </row>
    <row r="31" spans="2:14" x14ac:dyDescent="0.25">
      <c r="B31"/>
      <c r="C31" s="238"/>
      <c r="D31" s="240" t="str">
        <f t="shared" si="10"/>
        <v>Admin/Clerical</v>
      </c>
      <c r="E31" s="241"/>
      <c r="F31" s="242"/>
      <c r="G31" s="21">
        <v>0.42749999999999999</v>
      </c>
      <c r="H31" s="114">
        <f>ROUND(H17*$G$31,0)</f>
        <v>0</v>
      </c>
      <c r="I31" s="114">
        <f t="shared" ref="I31:L31" si="14">ROUND(I17*$G$31,0)</f>
        <v>0</v>
      </c>
      <c r="J31" s="114">
        <f t="shared" si="14"/>
        <v>0</v>
      </c>
      <c r="K31" s="114">
        <f t="shared" si="14"/>
        <v>0</v>
      </c>
      <c r="L31" s="114">
        <f t="shared" si="14"/>
        <v>0</v>
      </c>
      <c r="M31" s="51">
        <f t="shared" si="12"/>
        <v>0</v>
      </c>
    </row>
    <row r="32" spans="2:14" x14ac:dyDescent="0.25">
      <c r="B32"/>
      <c r="C32" s="238"/>
      <c r="D32" s="240" t="str">
        <f t="shared" si="10"/>
        <v>Graduate Students</v>
      </c>
      <c r="E32" s="241"/>
      <c r="F32" s="242"/>
      <c r="G32" s="21">
        <v>0.26</v>
      </c>
      <c r="H32" s="114">
        <f>ROUND(H18*$G$32,0)</f>
        <v>0</v>
      </c>
      <c r="I32" s="114">
        <f t="shared" ref="I32:L32" si="15">ROUND(I18*$G$32,0)</f>
        <v>0</v>
      </c>
      <c r="J32" s="114">
        <f t="shared" si="15"/>
        <v>0</v>
      </c>
      <c r="K32" s="114">
        <f t="shared" si="15"/>
        <v>0</v>
      </c>
      <c r="L32" s="114">
        <f t="shared" si="15"/>
        <v>0</v>
      </c>
      <c r="M32" s="51">
        <f t="shared" si="12"/>
        <v>0</v>
      </c>
    </row>
    <row r="33" spans="2:13" x14ac:dyDescent="0.25">
      <c r="B33"/>
      <c r="C33" s="238"/>
      <c r="D33" s="240" t="str">
        <f t="shared" si="10"/>
        <v>Udergraduates</v>
      </c>
      <c r="E33" s="241"/>
      <c r="F33" s="242"/>
      <c r="G33" s="21">
        <v>1.4999999999999999E-2</v>
      </c>
      <c r="H33" s="114">
        <f>ROUND(H19*$G$33,0)</f>
        <v>0</v>
      </c>
      <c r="I33" s="114">
        <f t="shared" ref="I33:L33" si="16">ROUND(I19*$G$33,0)</f>
        <v>0</v>
      </c>
      <c r="J33" s="114">
        <f t="shared" si="16"/>
        <v>0</v>
      </c>
      <c r="K33" s="114">
        <f t="shared" si="16"/>
        <v>0</v>
      </c>
      <c r="L33" s="114">
        <f t="shared" si="16"/>
        <v>0</v>
      </c>
      <c r="M33" s="51">
        <f t="shared" si="12"/>
        <v>0</v>
      </c>
    </row>
    <row r="34" spans="2:13" x14ac:dyDescent="0.25">
      <c r="B34"/>
      <c r="C34" s="239"/>
      <c r="D34" s="240" t="str">
        <f t="shared" si="10"/>
        <v>Temp</v>
      </c>
      <c r="E34" s="241"/>
      <c r="F34" s="242"/>
      <c r="G34" s="21">
        <v>0.245</v>
      </c>
      <c r="H34" s="114">
        <f>ROUND(H20*$G$34,0)</f>
        <v>0</v>
      </c>
      <c r="I34" s="114">
        <f t="shared" ref="I34:L34" si="17">ROUND(I20*$G$34,0)</f>
        <v>0</v>
      </c>
      <c r="J34" s="114">
        <f t="shared" si="17"/>
        <v>0</v>
      </c>
      <c r="K34" s="114">
        <f t="shared" si="17"/>
        <v>0</v>
      </c>
      <c r="L34" s="114">
        <f t="shared" si="17"/>
        <v>0</v>
      </c>
      <c r="M34" s="51">
        <f t="shared" si="12"/>
        <v>0</v>
      </c>
    </row>
    <row r="35" spans="2:13" x14ac:dyDescent="0.25">
      <c r="B35"/>
      <c r="C35" s="73"/>
      <c r="D35" s="74" t="s">
        <v>21</v>
      </c>
      <c r="E35" s="74"/>
      <c r="F35" s="74"/>
      <c r="G35" s="115"/>
      <c r="H35" s="75">
        <f t="shared" ref="H35:M35" si="18">SUM(H24:H34)</f>
        <v>0</v>
      </c>
      <c r="I35" s="75">
        <f>SUM(I24:I34)</f>
        <v>0</v>
      </c>
      <c r="J35" s="75">
        <f t="shared" si="18"/>
        <v>0</v>
      </c>
      <c r="K35" s="75">
        <f t="shared" si="18"/>
        <v>0</v>
      </c>
      <c r="L35" s="75">
        <f t="shared" si="18"/>
        <v>0</v>
      </c>
      <c r="M35" s="75">
        <f t="shared" si="18"/>
        <v>0</v>
      </c>
    </row>
    <row r="36" spans="2:13" ht="6.75" customHeight="1" x14ac:dyDescent="0.25">
      <c r="B36"/>
      <c r="C36"/>
      <c r="D36"/>
      <c r="E36"/>
      <c r="F36"/>
      <c r="G36" s="116"/>
      <c r="H36" s="55"/>
      <c r="I36" s="55"/>
      <c r="J36" s="55"/>
      <c r="K36" s="55"/>
      <c r="L36" s="55"/>
      <c r="M36" s="55"/>
    </row>
    <row r="37" spans="2:13" x14ac:dyDescent="0.25">
      <c r="B37"/>
      <c r="C37" s="65"/>
      <c r="D37" s="66" t="s">
        <v>22</v>
      </c>
      <c r="E37" s="66"/>
      <c r="F37" s="66"/>
      <c r="G37" s="117"/>
      <c r="H37" s="68">
        <f t="shared" ref="H37:M37" si="19">SUM(H21,H35)</f>
        <v>0</v>
      </c>
      <c r="I37" s="68">
        <f t="shared" si="19"/>
        <v>0</v>
      </c>
      <c r="J37" s="68">
        <f t="shared" si="19"/>
        <v>0</v>
      </c>
      <c r="K37" s="68">
        <f>SUM(K21,K35)</f>
        <v>0</v>
      </c>
      <c r="L37" s="68">
        <f t="shared" si="19"/>
        <v>0</v>
      </c>
      <c r="M37" s="68">
        <f t="shared" si="19"/>
        <v>0</v>
      </c>
    </row>
    <row r="38" spans="2:13" ht="6.75" customHeight="1" x14ac:dyDescent="0.25">
      <c r="B38"/>
      <c r="C38"/>
      <c r="D38"/>
      <c r="E38"/>
      <c r="F38"/>
      <c r="G38" s="116"/>
      <c r="H38" s="55"/>
      <c r="I38" s="55"/>
      <c r="J38" s="55"/>
      <c r="K38" s="55"/>
      <c r="L38" s="55"/>
      <c r="M38" s="55"/>
    </row>
    <row r="39" spans="2:13" x14ac:dyDescent="0.25">
      <c r="B39" s="16" t="s">
        <v>45</v>
      </c>
      <c r="C39" s="17"/>
      <c r="D39" s="17"/>
      <c r="E39" s="17"/>
      <c r="F39" s="17"/>
      <c r="G39" s="118"/>
      <c r="H39" s="59"/>
      <c r="I39" s="59"/>
      <c r="J39" s="59"/>
      <c r="K39" s="59"/>
      <c r="L39" s="59"/>
      <c r="M39" s="60"/>
    </row>
    <row r="40" spans="2:13" x14ac:dyDescent="0.25">
      <c r="B40"/>
      <c r="C40" s="18">
        <v>1</v>
      </c>
      <c r="D40" s="245"/>
      <c r="E40" s="245"/>
      <c r="F40" s="245"/>
      <c r="G40" s="245"/>
      <c r="H40" s="50"/>
      <c r="I40" s="50"/>
      <c r="J40" s="50"/>
      <c r="K40" s="50"/>
      <c r="L40" s="50"/>
      <c r="M40" s="51">
        <f>SUM(H40:L40)</f>
        <v>0</v>
      </c>
    </row>
    <row r="41" spans="2:13" x14ac:dyDescent="0.25">
      <c r="B41"/>
      <c r="C41" s="40">
        <v>2</v>
      </c>
      <c r="D41" s="245"/>
      <c r="E41" s="245"/>
      <c r="F41" s="245"/>
      <c r="G41" s="245"/>
      <c r="H41" s="50"/>
      <c r="I41" s="50"/>
      <c r="J41" s="50"/>
      <c r="K41" s="50"/>
      <c r="L41" s="50"/>
      <c r="M41" s="51">
        <f t="shared" ref="M41:M44" si="20">SUM(H41:L41)</f>
        <v>0</v>
      </c>
    </row>
    <row r="42" spans="2:13" x14ac:dyDescent="0.25">
      <c r="B42"/>
      <c r="C42" s="40">
        <v>3</v>
      </c>
      <c r="D42" s="245"/>
      <c r="E42" s="245"/>
      <c r="F42" s="245"/>
      <c r="G42" s="245"/>
      <c r="H42" s="50"/>
      <c r="I42" s="50"/>
      <c r="J42" s="50"/>
      <c r="K42" s="50"/>
      <c r="L42" s="50"/>
      <c r="M42" s="51">
        <f t="shared" si="20"/>
        <v>0</v>
      </c>
    </row>
    <row r="43" spans="2:13" x14ac:dyDescent="0.25">
      <c r="B43"/>
      <c r="C43" s="40">
        <v>4</v>
      </c>
      <c r="D43" s="245"/>
      <c r="E43" s="245"/>
      <c r="F43" s="245"/>
      <c r="G43" s="245"/>
      <c r="H43" s="50"/>
      <c r="I43" s="50"/>
      <c r="J43" s="50"/>
      <c r="K43" s="50"/>
      <c r="L43" s="50"/>
      <c r="M43" s="51">
        <f t="shared" si="20"/>
        <v>0</v>
      </c>
    </row>
    <row r="44" spans="2:13" x14ac:dyDescent="0.25">
      <c r="B44"/>
      <c r="C44" s="40">
        <v>5</v>
      </c>
      <c r="D44" s="245"/>
      <c r="E44" s="245"/>
      <c r="F44" s="245"/>
      <c r="G44" s="245"/>
      <c r="H44" s="50"/>
      <c r="I44" s="50"/>
      <c r="J44" s="50"/>
      <c r="K44" s="50"/>
      <c r="L44" s="50"/>
      <c r="M44" s="51">
        <f t="shared" si="20"/>
        <v>0</v>
      </c>
    </row>
    <row r="45" spans="2:13" x14ac:dyDescent="0.25">
      <c r="B45"/>
      <c r="C45" s="67"/>
      <c r="D45" s="67" t="s">
        <v>23</v>
      </c>
      <c r="E45" s="67"/>
      <c r="F45" s="67"/>
      <c r="G45" s="119"/>
      <c r="H45" s="105">
        <f>SUM(H40:H44)</f>
        <v>0</v>
      </c>
      <c r="I45" s="105">
        <f t="shared" ref="I45:L45" si="21">SUM(I40:I44)</f>
        <v>0</v>
      </c>
      <c r="J45" s="105">
        <f t="shared" si="21"/>
        <v>0</v>
      </c>
      <c r="K45" s="105">
        <f t="shared" si="21"/>
        <v>0</v>
      </c>
      <c r="L45" s="105">
        <f t="shared" si="21"/>
        <v>0</v>
      </c>
      <c r="M45" s="68">
        <f t="shared" ref="M45" si="22">SUM(M40:M44)</f>
        <v>0</v>
      </c>
    </row>
    <row r="46" spans="2:13" x14ac:dyDescent="0.25">
      <c r="B46"/>
      <c r="C46"/>
      <c r="D46"/>
      <c r="E46"/>
      <c r="F46"/>
      <c r="G46" s="116"/>
      <c r="H46" s="50"/>
      <c r="I46" s="50"/>
      <c r="J46" s="50"/>
      <c r="K46" s="50"/>
      <c r="L46" s="50"/>
      <c r="M46" s="55"/>
    </row>
    <row r="47" spans="2:13" x14ac:dyDescent="0.25">
      <c r="B47" s="16" t="s">
        <v>24</v>
      </c>
      <c r="C47" s="17"/>
      <c r="D47" s="17"/>
      <c r="E47" s="17"/>
      <c r="F47" s="17"/>
      <c r="G47" s="118"/>
      <c r="H47" s="17"/>
      <c r="I47" s="17"/>
      <c r="J47" s="17"/>
      <c r="K47" s="17"/>
      <c r="L47" s="17"/>
      <c r="M47" s="60"/>
    </row>
    <row r="48" spans="2:13" x14ac:dyDescent="0.25">
      <c r="B48"/>
      <c r="C48" s="40">
        <v>1</v>
      </c>
      <c r="D48" s="243" t="s">
        <v>30</v>
      </c>
      <c r="E48" s="243"/>
      <c r="F48" s="243"/>
      <c r="G48" s="243"/>
      <c r="H48" s="50"/>
      <c r="I48" s="50"/>
      <c r="J48" s="50"/>
      <c r="K48" s="50"/>
      <c r="L48" s="50"/>
      <c r="M48" s="51">
        <f>SUM(H48:L48)</f>
        <v>0</v>
      </c>
    </row>
    <row r="49" spans="2:13" ht="23.45" customHeight="1" x14ac:dyDescent="0.25">
      <c r="B49"/>
      <c r="C49" s="40">
        <v>2</v>
      </c>
      <c r="D49" s="244" t="s">
        <v>88</v>
      </c>
      <c r="E49" s="243"/>
      <c r="F49" s="243"/>
      <c r="G49" s="243"/>
      <c r="H49" s="50"/>
      <c r="I49" s="50"/>
      <c r="J49" s="50"/>
      <c r="K49" s="50"/>
      <c r="L49" s="50"/>
      <c r="M49" s="51">
        <f>SUM(H49:L49)</f>
        <v>0</v>
      </c>
    </row>
    <row r="50" spans="2:13" x14ac:dyDescent="0.25">
      <c r="B50"/>
      <c r="C50" s="67"/>
      <c r="D50" s="67" t="s">
        <v>5</v>
      </c>
      <c r="E50" s="67"/>
      <c r="F50" s="67"/>
      <c r="G50" s="67"/>
      <c r="H50" s="68">
        <f t="shared" ref="H50:M50" si="23">SUM(H48:H49)</f>
        <v>0</v>
      </c>
      <c r="I50" s="68">
        <f t="shared" si="23"/>
        <v>0</v>
      </c>
      <c r="J50" s="68">
        <f t="shared" si="23"/>
        <v>0</v>
      </c>
      <c r="K50" s="68">
        <f t="shared" si="23"/>
        <v>0</v>
      </c>
      <c r="L50" s="68">
        <f t="shared" si="23"/>
        <v>0</v>
      </c>
      <c r="M50" s="68">
        <f t="shared" si="23"/>
        <v>0</v>
      </c>
    </row>
    <row r="51" spans="2:13" ht="6.75" customHeight="1" x14ac:dyDescent="0.25">
      <c r="B51"/>
      <c r="C51"/>
      <c r="D51"/>
      <c r="E51"/>
      <c r="F51"/>
      <c r="G51"/>
      <c r="H51" s="55"/>
      <c r="I51" s="55"/>
      <c r="J51" s="55"/>
      <c r="K51" s="55"/>
      <c r="L51" s="55"/>
      <c r="M51" s="55"/>
    </row>
    <row r="52" spans="2:13" x14ac:dyDescent="0.25">
      <c r="B52" s="17" t="s">
        <v>25</v>
      </c>
      <c r="C52" s="17"/>
      <c r="D52" s="17"/>
      <c r="E52" s="17"/>
      <c r="F52" s="153"/>
      <c r="G52" s="17"/>
      <c r="H52" s="99"/>
      <c r="I52" s="99"/>
      <c r="J52" s="99"/>
      <c r="K52" s="99"/>
      <c r="L52" s="99"/>
      <c r="M52" s="100"/>
    </row>
    <row r="53" spans="2:13" x14ac:dyDescent="0.25">
      <c r="B53" s="182"/>
      <c r="C53" s="190">
        <v>1</v>
      </c>
      <c r="D53" s="257" t="s">
        <v>35</v>
      </c>
      <c r="E53" s="243"/>
      <c r="F53" s="243"/>
      <c r="G53" s="243"/>
      <c r="H53" s="189"/>
      <c r="I53" s="189"/>
      <c r="J53" s="189"/>
      <c r="K53" s="189"/>
      <c r="L53" s="189"/>
      <c r="M53" s="51">
        <f>SUM(H53:L53)</f>
        <v>0</v>
      </c>
    </row>
    <row r="54" spans="2:13" x14ac:dyDescent="0.25">
      <c r="B54" s="182"/>
      <c r="C54" s="190">
        <v>2</v>
      </c>
      <c r="D54" s="247" t="s">
        <v>36</v>
      </c>
      <c r="E54" s="247"/>
      <c r="F54" s="247"/>
      <c r="G54" s="248"/>
      <c r="H54" s="189"/>
      <c r="I54" s="189"/>
      <c r="J54" s="189"/>
      <c r="K54" s="189"/>
      <c r="L54" s="189"/>
      <c r="M54" s="51">
        <f>SUM(H54:L54)</f>
        <v>0</v>
      </c>
    </row>
    <row r="55" spans="2:13" x14ac:dyDescent="0.25">
      <c r="B55" s="182"/>
      <c r="C55" s="190">
        <v>3</v>
      </c>
      <c r="D55" s="247" t="s">
        <v>37</v>
      </c>
      <c r="E55" s="247"/>
      <c r="F55" s="247"/>
      <c r="G55" s="248"/>
      <c r="H55" s="189"/>
      <c r="I55" s="189"/>
      <c r="J55" s="189"/>
      <c r="K55" s="189"/>
      <c r="L55" s="189"/>
      <c r="M55" s="51">
        <f t="shared" ref="M55:M72" si="24">SUM(H55:L55)</f>
        <v>0</v>
      </c>
    </row>
    <row r="56" spans="2:13" x14ac:dyDescent="0.25">
      <c r="B56" s="182"/>
      <c r="C56" s="190">
        <v>4</v>
      </c>
      <c r="D56" s="257" t="s">
        <v>58</v>
      </c>
      <c r="E56" s="243"/>
      <c r="F56" s="243"/>
      <c r="G56" s="243"/>
      <c r="H56" s="189"/>
      <c r="I56" s="189"/>
      <c r="J56" s="189"/>
      <c r="K56" s="189"/>
      <c r="L56" s="189"/>
      <c r="M56" s="51">
        <f t="shared" si="24"/>
        <v>0</v>
      </c>
    </row>
    <row r="57" spans="2:13" x14ac:dyDescent="0.25">
      <c r="B57" s="182"/>
      <c r="C57" s="190">
        <v>5</v>
      </c>
      <c r="D57" s="257" t="s">
        <v>38</v>
      </c>
      <c r="E57" s="243"/>
      <c r="F57" s="243"/>
      <c r="G57" s="243"/>
      <c r="H57" s="189"/>
      <c r="I57" s="189"/>
      <c r="J57" s="189"/>
      <c r="K57" s="189"/>
      <c r="L57" s="189"/>
      <c r="M57" s="51">
        <f t="shared" si="24"/>
        <v>0</v>
      </c>
    </row>
    <row r="58" spans="2:13" x14ac:dyDescent="0.25">
      <c r="B58" s="182"/>
      <c r="C58" s="190">
        <v>6</v>
      </c>
      <c r="D58" s="257" t="s">
        <v>89</v>
      </c>
      <c r="E58" s="243"/>
      <c r="F58" s="243"/>
      <c r="G58" s="243"/>
      <c r="H58" s="189"/>
      <c r="I58" s="189"/>
      <c r="J58" s="189"/>
      <c r="K58" s="189"/>
      <c r="L58" s="189"/>
      <c r="M58" s="51">
        <f t="shared" si="24"/>
        <v>0</v>
      </c>
    </row>
    <row r="59" spans="2:13" x14ac:dyDescent="0.25">
      <c r="B59"/>
      <c r="C59" s="190">
        <v>7</v>
      </c>
      <c r="D59" s="257" t="s">
        <v>42</v>
      </c>
      <c r="E59" s="243"/>
      <c r="F59" s="243"/>
      <c r="G59" s="243"/>
      <c r="H59" s="50"/>
      <c r="I59" s="50"/>
      <c r="J59" s="50"/>
      <c r="K59" s="50"/>
      <c r="L59" s="50"/>
      <c r="M59" s="51">
        <f t="shared" si="24"/>
        <v>0</v>
      </c>
    </row>
    <row r="60" spans="2:13" ht="15.75" customHeight="1" x14ac:dyDescent="0.25">
      <c r="B60"/>
      <c r="C60" s="190">
        <v>8</v>
      </c>
      <c r="D60" s="257" t="s">
        <v>39</v>
      </c>
      <c r="E60" s="243"/>
      <c r="F60" s="243"/>
      <c r="G60" s="243"/>
      <c r="H60" s="50"/>
      <c r="I60" s="50"/>
      <c r="J60" s="50"/>
      <c r="K60" s="50"/>
      <c r="L60" s="50"/>
      <c r="M60" s="51">
        <f t="shared" si="24"/>
        <v>0</v>
      </c>
    </row>
    <row r="61" spans="2:13" x14ac:dyDescent="0.25">
      <c r="B61"/>
      <c r="C61" s="190">
        <v>9</v>
      </c>
      <c r="D61" s="257" t="s">
        <v>40</v>
      </c>
      <c r="E61" s="243"/>
      <c r="F61" s="243"/>
      <c r="G61" s="243"/>
      <c r="H61" s="50"/>
      <c r="I61" s="50"/>
      <c r="J61" s="50"/>
      <c r="K61" s="50"/>
      <c r="L61" s="50"/>
      <c r="M61" s="51">
        <f t="shared" si="24"/>
        <v>0</v>
      </c>
    </row>
    <row r="62" spans="2:13" x14ac:dyDescent="0.25">
      <c r="B62"/>
      <c r="C62" s="190">
        <v>10</v>
      </c>
      <c r="D62" s="258" t="s">
        <v>41</v>
      </c>
      <c r="E62" s="259"/>
      <c r="F62" s="259"/>
      <c r="G62" s="259"/>
      <c r="H62" s="50"/>
      <c r="I62" s="50"/>
      <c r="J62" s="50"/>
      <c r="K62" s="50"/>
      <c r="L62" s="50"/>
      <c r="M62" s="51">
        <f t="shared" si="24"/>
        <v>0</v>
      </c>
    </row>
    <row r="63" spans="2:13" x14ac:dyDescent="0.25">
      <c r="B63"/>
      <c r="C63" s="190">
        <v>11</v>
      </c>
      <c r="D63" s="49" t="s">
        <v>43</v>
      </c>
      <c r="E63" s="49"/>
      <c r="F63" s="49"/>
      <c r="G63" s="39"/>
      <c r="H63" s="50"/>
      <c r="I63" s="50"/>
      <c r="J63" s="50"/>
      <c r="K63" s="50"/>
      <c r="L63" s="50"/>
      <c r="M63" s="51">
        <f t="shared" si="24"/>
        <v>0</v>
      </c>
    </row>
    <row r="64" spans="2:13" x14ac:dyDescent="0.25">
      <c r="B64"/>
      <c r="C64" s="190">
        <v>12</v>
      </c>
      <c r="D64" s="1" t="s">
        <v>74</v>
      </c>
      <c r="H64" s="50"/>
      <c r="I64" s="50"/>
      <c r="J64" s="50"/>
      <c r="K64" s="50"/>
      <c r="L64" s="50"/>
      <c r="M64" s="51">
        <f t="shared" si="24"/>
        <v>0</v>
      </c>
    </row>
    <row r="65" spans="2:13" x14ac:dyDescent="0.25">
      <c r="B65"/>
      <c r="C65" s="190">
        <v>13</v>
      </c>
      <c r="D65" s="49" t="s">
        <v>57</v>
      </c>
      <c r="E65" s="49"/>
      <c r="F65" s="49"/>
      <c r="G65" s="39"/>
      <c r="H65" s="50"/>
      <c r="I65" s="50"/>
      <c r="J65" s="50"/>
      <c r="K65" s="50"/>
      <c r="L65" s="50"/>
      <c r="M65" s="51">
        <f t="shared" si="24"/>
        <v>0</v>
      </c>
    </row>
    <row r="66" spans="2:13" x14ac:dyDescent="0.25">
      <c r="B66"/>
      <c r="C66" s="190">
        <v>14</v>
      </c>
      <c r="D66" s="247" t="s">
        <v>55</v>
      </c>
      <c r="E66" s="247"/>
      <c r="F66" s="247"/>
      <c r="G66" s="248"/>
      <c r="H66" s="50"/>
      <c r="I66" s="50"/>
      <c r="J66" s="50"/>
      <c r="K66" s="50"/>
      <c r="L66" s="50"/>
      <c r="M66" s="51">
        <f t="shared" si="24"/>
        <v>0</v>
      </c>
    </row>
    <row r="67" spans="2:13" x14ac:dyDescent="0.25">
      <c r="B67"/>
      <c r="C67" s="190">
        <v>15</v>
      </c>
      <c r="D67" s="5" t="s">
        <v>56</v>
      </c>
      <c r="E67" s="5"/>
      <c r="F67" s="5"/>
      <c r="G67" s="5"/>
      <c r="H67" s="50"/>
      <c r="I67" s="50"/>
      <c r="J67" s="50"/>
      <c r="K67" s="50"/>
      <c r="L67" s="50"/>
      <c r="M67" s="51">
        <f t="shared" si="24"/>
        <v>0</v>
      </c>
    </row>
    <row r="68" spans="2:13" x14ac:dyDescent="0.25">
      <c r="B68"/>
      <c r="C68" s="190">
        <v>16</v>
      </c>
      <c r="D68" s="90" t="s">
        <v>104</v>
      </c>
      <c r="E68" s="90"/>
      <c r="F68" s="90"/>
      <c r="G68" s="91"/>
      <c r="H68" s="50"/>
      <c r="I68" s="50"/>
      <c r="J68" s="50"/>
      <c r="K68" s="50"/>
      <c r="L68" s="50"/>
      <c r="M68" s="51">
        <f t="shared" si="24"/>
        <v>0</v>
      </c>
    </row>
    <row r="69" spans="2:13" x14ac:dyDescent="0.25">
      <c r="B69"/>
      <c r="C69" s="190">
        <v>17</v>
      </c>
      <c r="D69" s="90" t="s">
        <v>105</v>
      </c>
      <c r="E69" s="90"/>
      <c r="F69" s="90"/>
      <c r="G69" s="91"/>
      <c r="H69" s="50"/>
      <c r="I69" s="50"/>
      <c r="J69" s="50"/>
      <c r="K69" s="50"/>
      <c r="L69" s="50"/>
      <c r="M69" s="51">
        <f t="shared" si="24"/>
        <v>0</v>
      </c>
    </row>
    <row r="70" spans="2:13" x14ac:dyDescent="0.25">
      <c r="B70"/>
      <c r="C70" s="190">
        <v>18</v>
      </c>
      <c r="D70" s="90" t="s">
        <v>106</v>
      </c>
      <c r="E70" s="90"/>
      <c r="F70" s="90"/>
      <c r="G70" s="91"/>
      <c r="H70" s="50"/>
      <c r="I70" s="50"/>
      <c r="J70" s="50"/>
      <c r="K70" s="50"/>
      <c r="L70" s="50"/>
      <c r="M70" s="51">
        <f t="shared" si="24"/>
        <v>0</v>
      </c>
    </row>
    <row r="71" spans="2:13" x14ac:dyDescent="0.25">
      <c r="B71"/>
      <c r="C71" s="190">
        <v>19</v>
      </c>
      <c r="D71" s="90" t="s">
        <v>107</v>
      </c>
      <c r="E71" s="90"/>
      <c r="F71" s="90"/>
      <c r="G71" s="91"/>
      <c r="H71" s="50"/>
      <c r="I71" s="50"/>
      <c r="J71" s="50"/>
      <c r="K71" s="50"/>
      <c r="L71" s="50"/>
      <c r="M71" s="51">
        <f t="shared" si="24"/>
        <v>0</v>
      </c>
    </row>
    <row r="72" spans="2:13" x14ac:dyDescent="0.25">
      <c r="B72"/>
      <c r="C72" s="190">
        <v>20</v>
      </c>
      <c r="D72" s="90" t="s">
        <v>109</v>
      </c>
      <c r="E72" s="163"/>
      <c r="F72" s="163"/>
      <c r="G72" s="91"/>
      <c r="H72" s="50"/>
      <c r="I72" s="50"/>
      <c r="J72" s="50"/>
      <c r="K72" s="50"/>
      <c r="L72" s="50"/>
      <c r="M72" s="51">
        <f t="shared" si="24"/>
        <v>0</v>
      </c>
    </row>
    <row r="73" spans="2:13" x14ac:dyDescent="0.25">
      <c r="B73"/>
      <c r="C73" s="190">
        <v>21</v>
      </c>
      <c r="D73" s="257" t="s">
        <v>77</v>
      </c>
      <c r="E73" s="243"/>
      <c r="F73" s="243"/>
      <c r="G73" s="243"/>
      <c r="H73" s="50"/>
      <c r="I73" s="50"/>
      <c r="J73" s="50"/>
      <c r="K73" s="50"/>
      <c r="L73" s="50"/>
      <c r="M73" s="51">
        <f>SUM(H73:L73)</f>
        <v>0</v>
      </c>
    </row>
    <row r="74" spans="2:13" x14ac:dyDescent="0.25">
      <c r="B74"/>
      <c r="C74" s="190">
        <v>22</v>
      </c>
      <c r="D74" s="90" t="s">
        <v>78</v>
      </c>
      <c r="E74" s="90"/>
      <c r="F74" s="156"/>
      <c r="G74" s="91"/>
      <c r="H74" s="50"/>
      <c r="I74" s="50"/>
      <c r="J74" s="50"/>
      <c r="K74" s="50"/>
      <c r="L74" s="50"/>
      <c r="M74" s="51">
        <f>SUM(H74:L74)</f>
        <v>0</v>
      </c>
    </row>
    <row r="75" spans="2:13" x14ac:dyDescent="0.25">
      <c r="B75"/>
      <c r="C75" s="190">
        <v>23</v>
      </c>
      <c r="D75" s="247" t="s">
        <v>54</v>
      </c>
      <c r="E75" s="247"/>
      <c r="F75" s="247"/>
      <c r="G75" s="248"/>
      <c r="H75" s="50"/>
      <c r="I75" s="50"/>
      <c r="J75" s="50"/>
      <c r="K75" s="50"/>
      <c r="L75" s="50"/>
      <c r="M75" s="51">
        <f>SUM(H75:L75)</f>
        <v>0</v>
      </c>
    </row>
    <row r="76" spans="2:13" x14ac:dyDescent="0.25">
      <c r="B76"/>
      <c r="C76" s="191"/>
      <c r="D76" s="191" t="s">
        <v>49</v>
      </c>
      <c r="E76" s="191"/>
      <c r="F76" s="191"/>
      <c r="G76" s="191"/>
      <c r="H76" s="192">
        <f>SUM(H53:H75)</f>
        <v>0</v>
      </c>
      <c r="I76" s="192">
        <f t="shared" ref="I76:L76" si="25">SUM(I53:I75)</f>
        <v>0</v>
      </c>
      <c r="J76" s="192">
        <f t="shared" si="25"/>
        <v>0</v>
      </c>
      <c r="K76" s="192">
        <f t="shared" si="25"/>
        <v>0</v>
      </c>
      <c r="L76" s="192">
        <f t="shared" si="25"/>
        <v>0</v>
      </c>
      <c r="M76" s="192">
        <f>SUM(H76:L76)</f>
        <v>0</v>
      </c>
    </row>
    <row r="77" spans="2:13" x14ac:dyDescent="0.25">
      <c r="B77"/>
      <c r="M77" s="101"/>
    </row>
    <row r="78" spans="2:13" x14ac:dyDescent="0.25">
      <c r="B78"/>
      <c r="C78" s="43" t="s">
        <v>10</v>
      </c>
      <c r="D78" s="44"/>
      <c r="E78" s="44"/>
      <c r="F78" s="44"/>
      <c r="G78" s="82" t="s">
        <v>52</v>
      </c>
      <c r="H78" s="63"/>
      <c r="I78" s="59"/>
      <c r="J78" s="59"/>
      <c r="K78" s="59"/>
      <c r="L78" s="59"/>
      <c r="M78" s="133"/>
    </row>
    <row r="79" spans="2:13" x14ac:dyDescent="0.25">
      <c r="B79"/>
      <c r="C79" s="81">
        <v>1</v>
      </c>
      <c r="D79" s="44"/>
      <c r="E79" s="44"/>
      <c r="F79" s="44"/>
      <c r="G79" s="45"/>
      <c r="H79" s="50"/>
      <c r="I79" s="50"/>
      <c r="J79" s="50"/>
      <c r="K79" s="50"/>
      <c r="L79" s="50"/>
      <c r="M79" s="51">
        <f t="shared" ref="M79:M89" si="26">SUM(H79:L79)</f>
        <v>0</v>
      </c>
    </row>
    <row r="80" spans="2:13" x14ac:dyDescent="0.25">
      <c r="B80"/>
      <c r="C80" s="81">
        <v>2</v>
      </c>
      <c r="D80" s="44"/>
      <c r="E80" s="44"/>
      <c r="F80" s="44"/>
      <c r="G80" s="45"/>
      <c r="H80" s="50"/>
      <c r="I80" s="50"/>
      <c r="J80" s="50"/>
      <c r="K80" s="50"/>
      <c r="L80" s="50"/>
      <c r="M80" s="51">
        <f t="shared" si="26"/>
        <v>0</v>
      </c>
    </row>
    <row r="81" spans="2:13" x14ac:dyDescent="0.25">
      <c r="B81"/>
      <c r="C81" s="81">
        <v>3</v>
      </c>
      <c r="D81" s="44"/>
      <c r="E81" s="44"/>
      <c r="F81" s="44"/>
      <c r="G81" s="45"/>
      <c r="H81" s="50"/>
      <c r="I81" s="50"/>
      <c r="J81" s="50"/>
      <c r="K81" s="50"/>
      <c r="L81" s="50"/>
      <c r="M81" s="51">
        <f t="shared" si="26"/>
        <v>0</v>
      </c>
    </row>
    <row r="82" spans="2:13" x14ac:dyDescent="0.25">
      <c r="B82"/>
      <c r="C82" s="81">
        <v>4</v>
      </c>
      <c r="D82" s="44"/>
      <c r="E82" s="44"/>
      <c r="F82" s="44"/>
      <c r="G82" s="45"/>
      <c r="H82" s="50"/>
      <c r="I82" s="50"/>
      <c r="J82" s="50"/>
      <c r="K82" s="50"/>
      <c r="L82" s="50"/>
      <c r="M82" s="51">
        <f t="shared" si="26"/>
        <v>0</v>
      </c>
    </row>
    <row r="83" spans="2:13" x14ac:dyDescent="0.25">
      <c r="B83"/>
      <c r="C83" s="81">
        <v>5</v>
      </c>
      <c r="D83" s="44"/>
      <c r="E83" s="44"/>
      <c r="F83" s="44"/>
      <c r="G83" s="45"/>
      <c r="H83" s="50"/>
      <c r="I83" s="50"/>
      <c r="J83" s="50"/>
      <c r="K83" s="50"/>
      <c r="L83" s="50"/>
      <c r="M83" s="51">
        <f t="shared" si="26"/>
        <v>0</v>
      </c>
    </row>
    <row r="84" spans="2:13" x14ac:dyDescent="0.25">
      <c r="B84"/>
      <c r="C84" s="81">
        <v>6</v>
      </c>
      <c r="D84" s="44"/>
      <c r="E84" s="44"/>
      <c r="F84" s="44"/>
      <c r="G84" s="45"/>
      <c r="H84" s="50"/>
      <c r="I84" s="50"/>
      <c r="J84" s="50"/>
      <c r="K84" s="50"/>
      <c r="L84" s="50"/>
      <c r="M84" s="51">
        <f t="shared" si="26"/>
        <v>0</v>
      </c>
    </row>
    <row r="85" spans="2:13" x14ac:dyDescent="0.25">
      <c r="B85"/>
      <c r="C85" s="81">
        <v>7</v>
      </c>
      <c r="D85" s="44"/>
      <c r="E85" s="44"/>
      <c r="F85" s="44"/>
      <c r="G85" s="45"/>
      <c r="H85" s="50"/>
      <c r="I85" s="50"/>
      <c r="J85" s="50"/>
      <c r="K85" s="50"/>
      <c r="L85" s="50"/>
      <c r="M85" s="51">
        <f t="shared" si="26"/>
        <v>0</v>
      </c>
    </row>
    <row r="86" spans="2:13" x14ac:dyDescent="0.25">
      <c r="B86"/>
      <c r="C86" s="81">
        <v>8</v>
      </c>
      <c r="D86" s="44"/>
      <c r="E86" s="44"/>
      <c r="F86" s="44"/>
      <c r="G86" s="45"/>
      <c r="H86" s="50"/>
      <c r="I86" s="50"/>
      <c r="J86" s="50"/>
      <c r="K86" s="50"/>
      <c r="L86" s="50"/>
      <c r="M86" s="51">
        <f t="shared" si="26"/>
        <v>0</v>
      </c>
    </row>
    <row r="87" spans="2:13" x14ac:dyDescent="0.25">
      <c r="B87"/>
      <c r="C87" s="81">
        <v>9</v>
      </c>
      <c r="D87" s="46"/>
      <c r="E87" s="46"/>
      <c r="F87" s="46"/>
      <c r="G87" s="47"/>
      <c r="H87" s="50"/>
      <c r="I87" s="50"/>
      <c r="J87" s="50"/>
      <c r="K87" s="50"/>
      <c r="L87" s="50"/>
      <c r="M87" s="51">
        <f t="shared" si="26"/>
        <v>0</v>
      </c>
    </row>
    <row r="88" spans="2:13" x14ac:dyDescent="0.25">
      <c r="B88"/>
      <c r="C88" s="81">
        <v>10</v>
      </c>
      <c r="D88" s="46"/>
      <c r="E88" s="46"/>
      <c r="F88" s="46"/>
      <c r="G88" s="47"/>
      <c r="H88" s="50"/>
      <c r="I88" s="50"/>
      <c r="J88" s="50"/>
      <c r="K88" s="50"/>
      <c r="L88" s="50"/>
      <c r="M88" s="51">
        <f t="shared" si="26"/>
        <v>0</v>
      </c>
    </row>
    <row r="89" spans="2:13" x14ac:dyDescent="0.25">
      <c r="B89"/>
      <c r="C89" s="139">
        <v>11</v>
      </c>
      <c r="D89" s="46"/>
      <c r="E89" s="46"/>
      <c r="F89" s="46"/>
      <c r="G89" s="47"/>
      <c r="H89" s="50"/>
      <c r="I89" s="50"/>
      <c r="J89" s="50"/>
      <c r="K89" s="50"/>
      <c r="L89" s="50"/>
      <c r="M89" s="51">
        <f t="shared" si="26"/>
        <v>0</v>
      </c>
    </row>
    <row r="90" spans="2:13" x14ac:dyDescent="0.25">
      <c r="B90"/>
      <c r="C90" s="71"/>
      <c r="D90" s="72" t="s">
        <v>50</v>
      </c>
      <c r="E90" s="72"/>
      <c r="F90" s="71"/>
      <c r="G90" s="71"/>
      <c r="H90" s="78">
        <f>SUM(H79:H89)</f>
        <v>0</v>
      </c>
      <c r="I90" s="78">
        <f t="shared" ref="I90:L90" si="27">SUM(I79:I89)</f>
        <v>0</v>
      </c>
      <c r="J90" s="78">
        <f t="shared" si="27"/>
        <v>0</v>
      </c>
      <c r="K90" s="78">
        <f t="shared" si="27"/>
        <v>0</v>
      </c>
      <c r="L90" s="78">
        <f t="shared" si="27"/>
        <v>0</v>
      </c>
      <c r="M90" s="78">
        <f>SUM(H90:L90)</f>
        <v>0</v>
      </c>
    </row>
    <row r="91" spans="2:13" x14ac:dyDescent="0.25">
      <c r="B91"/>
      <c r="C91" s="69"/>
      <c r="D91" s="70" t="s">
        <v>51</v>
      </c>
      <c r="E91" s="70"/>
      <c r="F91" s="69"/>
      <c r="G91" s="69"/>
      <c r="H91" s="77">
        <f>SUM(H76+H90)</f>
        <v>0</v>
      </c>
      <c r="I91" s="77">
        <f t="shared" ref="I91:M91" si="28">SUM(I76+I90)</f>
        <v>0</v>
      </c>
      <c r="J91" s="77">
        <f t="shared" si="28"/>
        <v>0</v>
      </c>
      <c r="K91" s="77">
        <f t="shared" si="28"/>
        <v>0</v>
      </c>
      <c r="L91" s="77">
        <f t="shared" si="28"/>
        <v>0</v>
      </c>
      <c r="M91" s="77">
        <f t="shared" si="28"/>
        <v>0</v>
      </c>
    </row>
    <row r="92" spans="2:13" x14ac:dyDescent="0.25">
      <c r="B92"/>
      <c r="C92"/>
      <c r="D92"/>
      <c r="E92"/>
      <c r="F92"/>
      <c r="G92"/>
      <c r="H92" s="76" t="s">
        <v>0</v>
      </c>
      <c r="I92" s="76" t="s">
        <v>1</v>
      </c>
      <c r="J92" s="76" t="s">
        <v>2</v>
      </c>
      <c r="K92" s="76" t="s">
        <v>3</v>
      </c>
      <c r="L92" s="76" t="s">
        <v>4</v>
      </c>
      <c r="M92" s="76" t="s">
        <v>27</v>
      </c>
    </row>
    <row r="93" spans="2:13" x14ac:dyDescent="0.25">
      <c r="B93" s="26" t="s">
        <v>46</v>
      </c>
      <c r="C93" s="19"/>
      <c r="D93" s="19"/>
      <c r="E93" s="19"/>
      <c r="F93" s="19"/>
      <c r="G93" s="19"/>
      <c r="H93" s="51">
        <f>SUM(H91+H50+H45+H37)</f>
        <v>0</v>
      </c>
      <c r="I93" s="51">
        <f t="shared" ref="I93:L93" si="29">SUM(I91+I50+I45+I37)</f>
        <v>0</v>
      </c>
      <c r="J93" s="51">
        <f t="shared" si="29"/>
        <v>0</v>
      </c>
      <c r="K93" s="51">
        <f t="shared" si="29"/>
        <v>0</v>
      </c>
      <c r="L93" s="51">
        <f t="shared" si="29"/>
        <v>0</v>
      </c>
      <c r="M93" s="51">
        <f>SUM(M91+M50+M45+M37)</f>
        <v>0</v>
      </c>
    </row>
    <row r="94" spans="2:13" x14ac:dyDescent="0.25">
      <c r="B94" s="26" t="s">
        <v>47</v>
      </c>
      <c r="C94" s="19"/>
      <c r="D94" s="19"/>
      <c r="E94" s="19"/>
      <c r="F94" s="19"/>
      <c r="G94" s="19"/>
      <c r="H94" s="51">
        <f>SUM(H93-H45-H66-H68-H69-H70-H71-H72-H90)</f>
        <v>0</v>
      </c>
      <c r="I94" s="51">
        <f t="shared" ref="I94:L94" si="30">SUM(I93-I45-I66-I68-I69-I70-I71-I72-I90)</f>
        <v>0</v>
      </c>
      <c r="J94" s="51">
        <f t="shared" si="30"/>
        <v>0</v>
      </c>
      <c r="K94" s="51">
        <f t="shared" si="30"/>
        <v>0</v>
      </c>
      <c r="L94" s="51">
        <f t="shared" si="30"/>
        <v>0</v>
      </c>
      <c r="M94" s="51">
        <f>M93-M90-M66-M68-M69-M70-M71-M72-M45</f>
        <v>0</v>
      </c>
    </row>
    <row r="95" spans="2:13" x14ac:dyDescent="0.25">
      <c r="B95" s="27" t="s">
        <v>48</v>
      </c>
      <c r="C95" s="28"/>
      <c r="D95" s="28"/>
      <c r="E95" s="28"/>
      <c r="F95" s="28"/>
      <c r="G95" s="28"/>
      <c r="H95" s="79">
        <f>ROUND(H94*$L$1,1)</f>
        <v>0</v>
      </c>
      <c r="I95" s="79">
        <f t="shared" ref="I95:L95" si="31">ROUND(I94*$L$1,1)</f>
        <v>0</v>
      </c>
      <c r="J95" s="79">
        <f t="shared" si="31"/>
        <v>0</v>
      </c>
      <c r="K95" s="79">
        <f t="shared" si="31"/>
        <v>0</v>
      </c>
      <c r="L95" s="79">
        <f t="shared" si="31"/>
        <v>0</v>
      </c>
      <c r="M95" s="79">
        <f>SUM(H95:L95)</f>
        <v>0</v>
      </c>
    </row>
    <row r="96" spans="2:13" x14ac:dyDescent="0.25">
      <c r="B96" s="27" t="s">
        <v>128</v>
      </c>
      <c r="C96" s="28"/>
      <c r="D96" s="28"/>
      <c r="E96" s="28"/>
      <c r="F96" s="28"/>
      <c r="G96" s="28"/>
      <c r="H96" s="79">
        <f>(MIN(50000,SUM($H79:H79))*$L$1)+(MIN(50000,SUM($H80:H80))*$L$1)+(MIN(50000,SUM($H87:H87))*$L$1)</f>
        <v>0</v>
      </c>
      <c r="I96" s="79">
        <f>(MIN(50000,SUM($H79:I79))*$L$1)+(MIN(50000,SUM($H80:I80))*$L$1)+(MIN(50000,SUM($H87:I87))*$L$1)</f>
        <v>0</v>
      </c>
      <c r="J96" s="79">
        <f>(MIN(50000,SUM($H79:J79))*$L$1)+(MIN(50000,SUM($H80:J80))*$L$1)+(MIN(50000,SUM($H87:J87))*$L$1)</f>
        <v>0</v>
      </c>
      <c r="K96" s="79">
        <f>(MIN(50000,SUM($H79:K79))*$L$1)+(MIN(50000,SUM($H80:K80))*$L$1)+(MIN(50000,SUM($H87:K87))*$L$1)</f>
        <v>0</v>
      </c>
      <c r="L96" s="79">
        <f>(MIN(50000,SUM($H79:L79))*$L$1)+(MIN(50000,SUM($H80:L80))*$L$1)+(MIN(50000,SUM($H87:L87))*$L$1)</f>
        <v>0</v>
      </c>
      <c r="M96" s="79">
        <f>SUM(H96:L96)</f>
        <v>0</v>
      </c>
    </row>
    <row r="97" spans="2:13" ht="15.75" thickBot="1" x14ac:dyDescent="0.3">
      <c r="B97" s="24" t="s">
        <v>28</v>
      </c>
      <c r="C97" s="25"/>
      <c r="D97" s="25"/>
      <c r="E97" s="25"/>
      <c r="F97" s="25"/>
      <c r="G97" s="25"/>
      <c r="H97" s="80">
        <f>H93+H95+H96</f>
        <v>0</v>
      </c>
      <c r="I97" s="80">
        <f>I93+I95+I96</f>
        <v>0</v>
      </c>
      <c r="J97" s="80">
        <f>J93+J95+J96</f>
        <v>0</v>
      </c>
      <c r="K97" s="80">
        <f>K93+K95+K96</f>
        <v>0</v>
      </c>
      <c r="L97" s="80">
        <f>L93+L95+L96</f>
        <v>0</v>
      </c>
      <c r="M97" s="80">
        <f>SUM(M93+M95+M96)</f>
        <v>0</v>
      </c>
    </row>
    <row r="98" spans="2:13" x14ac:dyDescent="0.25">
      <c r="B98" s="36"/>
      <c r="C98" s="37"/>
      <c r="D98" s="37"/>
      <c r="E98" s="37"/>
      <c r="F98" s="37"/>
      <c r="G98" s="37"/>
      <c r="H98" s="64"/>
      <c r="I98" s="64"/>
      <c r="J98" s="64"/>
      <c r="K98" s="64"/>
      <c r="L98" s="64"/>
      <c r="M98" s="64"/>
    </row>
    <row r="99" spans="2:13" x14ac:dyDescent="0.25">
      <c r="B99" s="38"/>
      <c r="C99" s="38"/>
      <c r="D99" s="38"/>
      <c r="E99" s="38"/>
      <c r="L99" s="1" t="s">
        <v>90</v>
      </c>
      <c r="M99" s="94">
        <f>M95+M96</f>
        <v>0</v>
      </c>
    </row>
  </sheetData>
  <mergeCells count="42">
    <mergeCell ref="C24:C27"/>
    <mergeCell ref="C10:C13"/>
    <mergeCell ref="C15:C20"/>
    <mergeCell ref="D15:F15"/>
    <mergeCell ref="D16:F16"/>
    <mergeCell ref="D17:F17"/>
    <mergeCell ref="D18:F18"/>
    <mergeCell ref="D19:F19"/>
    <mergeCell ref="D20:F20"/>
    <mergeCell ref="B8:E8"/>
    <mergeCell ref="D1:E1"/>
    <mergeCell ref="D2:E2"/>
    <mergeCell ref="D3:E3"/>
    <mergeCell ref="D4:E4"/>
    <mergeCell ref="D5:E5"/>
    <mergeCell ref="C29:C34"/>
    <mergeCell ref="D29:F29"/>
    <mergeCell ref="D30:F30"/>
    <mergeCell ref="D31:F31"/>
    <mergeCell ref="D32:F32"/>
    <mergeCell ref="D33:F33"/>
    <mergeCell ref="D34:F34"/>
    <mergeCell ref="D57:G57"/>
    <mergeCell ref="D40:G40"/>
    <mergeCell ref="D41:G41"/>
    <mergeCell ref="D42:G42"/>
    <mergeCell ref="D43:G43"/>
    <mergeCell ref="D44:G44"/>
    <mergeCell ref="D48:G48"/>
    <mergeCell ref="D49:G49"/>
    <mergeCell ref="D53:G53"/>
    <mergeCell ref="D54:G54"/>
    <mergeCell ref="D55:G55"/>
    <mergeCell ref="D56:G56"/>
    <mergeCell ref="D73:G73"/>
    <mergeCell ref="D75:G75"/>
    <mergeCell ref="D58:G58"/>
    <mergeCell ref="D62:G62"/>
    <mergeCell ref="D59:G59"/>
    <mergeCell ref="D60:G60"/>
    <mergeCell ref="D61:G61"/>
    <mergeCell ref="D66:G66"/>
  </mergeCells>
  <pageMargins left="0.7" right="0.7" top="0.75" bottom="0.75" header="0.3" footer="0.3"/>
  <pageSetup scale="78" orientation="landscape" r:id="rId1"/>
  <rowBreaks count="1" manualBreakCount="1">
    <brk id="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N99"/>
  <sheetViews>
    <sheetView showGridLines="0" topLeftCell="A22" zoomScaleNormal="100" workbookViewId="0">
      <selection activeCell="D42" sqref="D42:G42"/>
    </sheetView>
  </sheetViews>
  <sheetFormatPr defaultColWidth="9.140625" defaultRowHeight="15" x14ac:dyDescent="0.25"/>
  <cols>
    <col min="1" max="1" width="1.5703125" style="1" customWidth="1"/>
    <col min="2" max="2" width="3.42578125" style="1" customWidth="1"/>
    <col min="3" max="3" width="7.140625" style="1" customWidth="1"/>
    <col min="4" max="4" width="12.85546875" style="1" customWidth="1"/>
    <col min="5" max="5" width="9.7109375" style="1" customWidth="1"/>
    <col min="6" max="6" width="7.5703125" style="1" customWidth="1"/>
    <col min="7" max="7" width="14.85546875" style="1" customWidth="1"/>
    <col min="8" max="8" width="13.42578125" style="1" customWidth="1"/>
    <col min="9" max="9" width="14.42578125" style="1" customWidth="1"/>
    <col min="10" max="11" width="13.42578125" style="1" customWidth="1"/>
    <col min="12" max="12" width="13.140625" style="1" customWidth="1"/>
    <col min="13" max="13" width="12.85546875" style="1" customWidth="1"/>
    <col min="14" max="14" width="9.140625" style="1"/>
    <col min="15" max="15" width="10.28515625" style="1" bestFit="1" customWidth="1"/>
    <col min="16" max="16384" width="9.140625" style="1"/>
  </cols>
  <sheetData>
    <row r="1" spans="2:14" x14ac:dyDescent="0.25">
      <c r="B1"/>
      <c r="C1" s="2"/>
      <c r="D1" s="228" t="s">
        <v>26</v>
      </c>
      <c r="E1" s="229"/>
      <c r="F1" s="29"/>
      <c r="G1" s="30"/>
      <c r="H1" s="30"/>
      <c r="I1" s="30"/>
      <c r="J1" s="3"/>
      <c r="K1" s="3" t="s">
        <v>29</v>
      </c>
      <c r="L1" s="223">
        <f>'PI 1'!L1</f>
        <v>0.41649999999999998</v>
      </c>
      <c r="M1" s="4" t="s">
        <v>110</v>
      </c>
    </row>
    <row r="2" spans="2:14" x14ac:dyDescent="0.25">
      <c r="B2"/>
      <c r="C2" s="2"/>
      <c r="D2" s="230" t="s">
        <v>13</v>
      </c>
      <c r="E2" s="231"/>
      <c r="F2" s="104"/>
      <c r="G2" s="31"/>
      <c r="H2" s="5"/>
      <c r="I2" s="5"/>
      <c r="J2"/>
      <c r="K2"/>
      <c r="L2"/>
      <c r="M2" s="6"/>
    </row>
    <row r="3" spans="2:14" x14ac:dyDescent="0.25">
      <c r="B3"/>
      <c r="C3" s="2"/>
      <c r="D3" s="230" t="s">
        <v>14</v>
      </c>
      <c r="E3" s="231"/>
      <c r="F3" s="104"/>
      <c r="G3" s="31"/>
      <c r="H3" s="32"/>
      <c r="I3" s="32"/>
      <c r="J3" s="5"/>
      <c r="K3" s="5"/>
      <c r="L3" s="5"/>
      <c r="M3" s="7"/>
    </row>
    <row r="4" spans="2:14" x14ac:dyDescent="0.25">
      <c r="B4"/>
      <c r="C4" s="2"/>
      <c r="D4" s="230" t="s">
        <v>11</v>
      </c>
      <c r="E4" s="231"/>
      <c r="F4" s="33"/>
      <c r="G4" s="33"/>
      <c r="H4" s="33"/>
      <c r="I4" s="33"/>
      <c r="J4" s="5"/>
      <c r="K4" s="5"/>
      <c r="L4" s="5"/>
      <c r="M4" s="7"/>
    </row>
    <row r="5" spans="2:14" ht="16.5" thickBot="1" x14ac:dyDescent="0.3">
      <c r="B5"/>
      <c r="C5" s="2"/>
      <c r="D5" s="232" t="s">
        <v>12</v>
      </c>
      <c r="E5" s="233"/>
      <c r="F5" s="93"/>
      <c r="G5" s="34"/>
      <c r="H5" s="34"/>
      <c r="I5" s="34"/>
      <c r="J5" s="8"/>
      <c r="K5" s="8"/>
      <c r="L5" s="8"/>
      <c r="M5" s="9"/>
    </row>
    <row r="6" spans="2:14" ht="6.75" customHeight="1" thickBot="1" x14ac:dyDescent="0.3">
      <c r="B6"/>
      <c r="C6" s="2"/>
      <c r="D6" s="2"/>
      <c r="E6" s="2"/>
      <c r="F6" s="5"/>
      <c r="G6" s="5"/>
      <c r="H6" s="5"/>
      <c r="I6" s="5"/>
      <c r="J6" s="5"/>
      <c r="K6" s="5"/>
      <c r="L6" s="5"/>
      <c r="M6" s="5"/>
    </row>
    <row r="7" spans="2:14" ht="15.75" thickBot="1" x14ac:dyDescent="0.3">
      <c r="B7" s="85"/>
      <c r="C7" s="86"/>
      <c r="D7" s="86"/>
      <c r="E7" s="86"/>
      <c r="F7" s="86"/>
      <c r="G7" s="86"/>
      <c r="H7" s="87" t="s">
        <v>0</v>
      </c>
      <c r="I7" s="87" t="s">
        <v>1</v>
      </c>
      <c r="J7" s="87" t="s">
        <v>2</v>
      </c>
      <c r="K7" s="87" t="s">
        <v>3</v>
      </c>
      <c r="L7" s="87" t="s">
        <v>4</v>
      </c>
      <c r="M7" s="88" t="s">
        <v>16</v>
      </c>
    </row>
    <row r="8" spans="2:14" x14ac:dyDescent="0.25">
      <c r="B8" s="226" t="s">
        <v>15</v>
      </c>
      <c r="C8" s="227"/>
      <c r="D8" s="227"/>
      <c r="E8" s="227"/>
      <c r="F8" s="42"/>
      <c r="G8" s="42"/>
      <c r="H8" s="42"/>
      <c r="I8" s="42"/>
      <c r="J8" s="42"/>
      <c r="K8" s="42"/>
      <c r="L8" s="42"/>
      <c r="M8" s="10"/>
    </row>
    <row r="9" spans="2:14" ht="51.75" x14ac:dyDescent="0.25">
      <c r="B9"/>
      <c r="C9" s="11" t="s">
        <v>53</v>
      </c>
      <c r="D9" s="12"/>
      <c r="E9" s="122" t="s">
        <v>82</v>
      </c>
      <c r="F9" s="123" t="s">
        <v>83</v>
      </c>
      <c r="G9" s="124" t="s">
        <v>84</v>
      </c>
      <c r="H9" s="12"/>
      <c r="I9" s="12"/>
      <c r="J9" s="12"/>
      <c r="K9" s="12"/>
      <c r="L9" s="12"/>
      <c r="M9" s="13"/>
    </row>
    <row r="10" spans="2:14" x14ac:dyDescent="0.25">
      <c r="C10" s="234" t="s">
        <v>80</v>
      </c>
      <c r="D10" s="35"/>
      <c r="E10" s="41"/>
      <c r="F10" s="41"/>
      <c r="G10" s="41"/>
      <c r="H10" s="50"/>
      <c r="I10" s="50"/>
      <c r="J10" s="50"/>
      <c r="K10" s="50"/>
      <c r="L10" s="50"/>
      <c r="M10" s="51">
        <f>SUM(H10:L10)</f>
        <v>0</v>
      </c>
      <c r="N10" s="125" t="s">
        <v>85</v>
      </c>
    </row>
    <row r="11" spans="2:14" x14ac:dyDescent="0.25">
      <c r="C11" s="235"/>
      <c r="D11" s="35"/>
      <c r="E11" s="121"/>
      <c r="F11" s="121"/>
      <c r="G11" s="121"/>
      <c r="H11" s="50"/>
      <c r="I11" s="50"/>
      <c r="J11" s="50"/>
      <c r="K11" s="50"/>
      <c r="L11" s="50"/>
      <c r="M11" s="51">
        <f>SUM(H11:L11)</f>
        <v>0</v>
      </c>
      <c r="N11" s="126" t="s">
        <v>86</v>
      </c>
    </row>
    <row r="12" spans="2:14" x14ac:dyDescent="0.25">
      <c r="C12" s="235"/>
      <c r="D12" s="35"/>
      <c r="E12" s="121"/>
      <c r="F12" s="121"/>
      <c r="G12" s="121"/>
      <c r="H12" s="50"/>
      <c r="I12" s="50"/>
      <c r="J12" s="50"/>
      <c r="K12" s="50"/>
      <c r="L12" s="50"/>
      <c r="M12" s="51">
        <f>SUM(H12:L12)</f>
        <v>0</v>
      </c>
      <c r="N12" s="126" t="s">
        <v>87</v>
      </c>
    </row>
    <row r="13" spans="2:14" x14ac:dyDescent="0.25">
      <c r="C13" s="236"/>
      <c r="D13" s="35"/>
      <c r="E13" s="121"/>
      <c r="F13" s="121"/>
      <c r="G13" s="121"/>
      <c r="H13" s="50"/>
      <c r="I13" s="50"/>
      <c r="J13" s="50"/>
      <c r="K13" s="50"/>
      <c r="L13" s="50"/>
      <c r="M13" s="51">
        <f>SUM(H13:L13)</f>
        <v>0</v>
      </c>
      <c r="N13" s="126" t="s">
        <v>134</v>
      </c>
    </row>
    <row r="14" spans="2:14" x14ac:dyDescent="0.25">
      <c r="C14" s="14"/>
      <c r="D14" s="14"/>
      <c r="E14" s="14"/>
      <c r="F14" s="14"/>
      <c r="G14" s="14" t="s">
        <v>34</v>
      </c>
      <c r="H14" s="52"/>
      <c r="I14" s="52"/>
      <c r="J14" s="52"/>
      <c r="K14" s="52"/>
      <c r="L14" s="52"/>
      <c r="M14" s="52"/>
      <c r="N14"/>
    </row>
    <row r="15" spans="2:14" x14ac:dyDescent="0.25">
      <c r="C15" s="237" t="s">
        <v>6</v>
      </c>
      <c r="D15" s="240" t="s">
        <v>7</v>
      </c>
      <c r="E15" s="241"/>
      <c r="F15" s="242"/>
      <c r="G15" s="41"/>
      <c r="H15" s="50"/>
      <c r="I15" s="50"/>
      <c r="J15" s="50"/>
      <c r="K15" s="50"/>
      <c r="L15" s="50"/>
      <c r="M15" s="51">
        <f t="shared" ref="M15:M20" si="0">SUM(H15:L15)</f>
        <v>0</v>
      </c>
      <c r="N15"/>
    </row>
    <row r="16" spans="2:14" ht="16.5" customHeight="1" x14ac:dyDescent="0.25">
      <c r="C16" s="238"/>
      <c r="D16" s="254" t="s">
        <v>32</v>
      </c>
      <c r="E16" s="255"/>
      <c r="F16" s="256"/>
      <c r="G16" s="41"/>
      <c r="H16" s="50"/>
      <c r="I16" s="50"/>
      <c r="J16" s="50"/>
      <c r="K16" s="50"/>
      <c r="L16" s="50"/>
      <c r="M16" s="51">
        <f t="shared" si="0"/>
        <v>0</v>
      </c>
      <c r="N16"/>
    </row>
    <row r="17" spans="2:14" x14ac:dyDescent="0.25">
      <c r="C17" s="238"/>
      <c r="D17" s="240" t="s">
        <v>8</v>
      </c>
      <c r="E17" s="241"/>
      <c r="F17" s="242"/>
      <c r="G17" s="41"/>
      <c r="H17" s="50"/>
      <c r="I17" s="50"/>
      <c r="J17" s="50"/>
      <c r="K17" s="50"/>
      <c r="L17" s="50"/>
      <c r="M17" s="51">
        <f t="shared" si="0"/>
        <v>0</v>
      </c>
      <c r="N17"/>
    </row>
    <row r="18" spans="2:14" x14ac:dyDescent="0.25">
      <c r="C18" s="238"/>
      <c r="D18" s="240" t="s">
        <v>9</v>
      </c>
      <c r="E18" s="241"/>
      <c r="F18" s="242"/>
      <c r="G18" s="41"/>
      <c r="H18" s="50"/>
      <c r="I18" s="50"/>
      <c r="J18" s="50"/>
      <c r="K18" s="50"/>
      <c r="L18" s="50"/>
      <c r="M18" s="51">
        <f t="shared" si="0"/>
        <v>0</v>
      </c>
      <c r="N18"/>
    </row>
    <row r="19" spans="2:14" x14ac:dyDescent="0.25">
      <c r="C19" s="238"/>
      <c r="D19" s="240" t="s">
        <v>33</v>
      </c>
      <c r="E19" s="241"/>
      <c r="F19" s="242"/>
      <c r="G19" s="41"/>
      <c r="H19" s="50"/>
      <c r="I19" s="50"/>
      <c r="J19" s="50"/>
      <c r="K19" s="50"/>
      <c r="L19" s="50"/>
      <c r="M19" s="51">
        <f t="shared" si="0"/>
        <v>0</v>
      </c>
      <c r="N19"/>
    </row>
    <row r="20" spans="2:14" x14ac:dyDescent="0.25">
      <c r="C20" s="238"/>
      <c r="D20" s="240" t="s">
        <v>44</v>
      </c>
      <c r="E20" s="241"/>
      <c r="F20" s="242"/>
      <c r="G20" s="41"/>
      <c r="H20" s="50"/>
      <c r="I20" s="50"/>
      <c r="J20" s="50"/>
      <c r="K20" s="50"/>
      <c r="L20" s="50"/>
      <c r="M20" s="51">
        <f t="shared" si="0"/>
        <v>0</v>
      </c>
      <c r="N20"/>
    </row>
    <row r="21" spans="2:14" x14ac:dyDescent="0.25">
      <c r="C21" s="22"/>
      <c r="D21" s="23" t="s">
        <v>18</v>
      </c>
      <c r="E21" s="23"/>
      <c r="F21" s="23"/>
      <c r="G21" s="23"/>
      <c r="H21" s="53">
        <f t="shared" ref="H21:M21" si="1">SUM(H10:H20)</f>
        <v>0</v>
      </c>
      <c r="I21" s="53">
        <f t="shared" si="1"/>
        <v>0</v>
      </c>
      <c r="J21" s="53">
        <f t="shared" si="1"/>
        <v>0</v>
      </c>
      <c r="K21" s="53">
        <f t="shared" si="1"/>
        <v>0</v>
      </c>
      <c r="L21" s="53">
        <f t="shared" si="1"/>
        <v>0</v>
      </c>
      <c r="M21" s="54">
        <f t="shared" si="1"/>
        <v>0</v>
      </c>
      <c r="N21"/>
    </row>
    <row r="22" spans="2:14" ht="6.75" customHeight="1" x14ac:dyDescent="0.25">
      <c r="C22"/>
      <c r="D22"/>
      <c r="E22"/>
      <c r="F22"/>
      <c r="G22"/>
      <c r="H22" s="55"/>
      <c r="I22" s="55"/>
      <c r="J22" s="55"/>
      <c r="K22" s="55"/>
      <c r="L22" s="55"/>
      <c r="M22" s="55"/>
      <c r="N22"/>
    </row>
    <row r="23" spans="2:14" ht="15.75" thickBot="1" x14ac:dyDescent="0.3">
      <c r="C23" s="11" t="s">
        <v>19</v>
      </c>
      <c r="D23" s="12"/>
      <c r="E23" s="12"/>
      <c r="F23" s="12"/>
      <c r="G23" s="128" t="s">
        <v>20</v>
      </c>
      <c r="H23" s="56"/>
      <c r="I23" s="56"/>
      <c r="J23" s="56"/>
      <c r="K23" s="56"/>
      <c r="L23" s="56"/>
      <c r="M23" s="57"/>
      <c r="N23" s="171" t="s">
        <v>111</v>
      </c>
    </row>
    <row r="24" spans="2:14" ht="15.75" thickBot="1" x14ac:dyDescent="0.3">
      <c r="C24" s="234" t="s">
        <v>17</v>
      </c>
      <c r="D24" s="20">
        <f>D10</f>
        <v>0</v>
      </c>
      <c r="E24" s="19"/>
      <c r="F24" s="19"/>
      <c r="G24" s="129">
        <v>0.42749999999999999</v>
      </c>
      <c r="H24" s="127">
        <f>ROUND(H10*$G$24,0)</f>
        <v>0</v>
      </c>
      <c r="I24" s="114">
        <f t="shared" ref="I24:L24" si="2">ROUND(I10*$G$24,0)</f>
        <v>0</v>
      </c>
      <c r="J24" s="114">
        <f t="shared" si="2"/>
        <v>0</v>
      </c>
      <c r="K24" s="114">
        <f t="shared" si="2"/>
        <v>0</v>
      </c>
      <c r="L24" s="114">
        <f t="shared" si="2"/>
        <v>0</v>
      </c>
      <c r="M24" s="51">
        <f>SUM(H24:L24)</f>
        <v>0</v>
      </c>
      <c r="N24" s="125" t="s">
        <v>85</v>
      </c>
    </row>
    <row r="25" spans="2:14" ht="15.75" thickBot="1" x14ac:dyDescent="0.3">
      <c r="C25" s="235"/>
      <c r="D25" s="20">
        <f t="shared" ref="D25:D27" si="3">D11</f>
        <v>0</v>
      </c>
      <c r="E25" s="19"/>
      <c r="F25" s="19"/>
      <c r="G25" s="129">
        <v>0.42749999999999999</v>
      </c>
      <c r="H25" s="127">
        <f>ROUND(H11*$G$25,0)</f>
        <v>0</v>
      </c>
      <c r="I25" s="114">
        <f t="shared" ref="I25:L25" si="4">ROUND(I11*$G$25,0)</f>
        <v>0</v>
      </c>
      <c r="J25" s="114">
        <f t="shared" si="4"/>
        <v>0</v>
      </c>
      <c r="K25" s="114">
        <f t="shared" si="4"/>
        <v>0</v>
      </c>
      <c r="L25" s="114">
        <f t="shared" si="4"/>
        <v>0</v>
      </c>
      <c r="M25" s="51">
        <f>SUM(H25:L25)</f>
        <v>0</v>
      </c>
      <c r="N25" s="126" t="s">
        <v>86</v>
      </c>
    </row>
    <row r="26" spans="2:14" ht="15.75" thickBot="1" x14ac:dyDescent="0.3">
      <c r="C26" s="235"/>
      <c r="D26" s="20">
        <f t="shared" si="3"/>
        <v>0</v>
      </c>
      <c r="E26" s="19"/>
      <c r="F26" s="19"/>
      <c r="G26" s="129">
        <v>0.42749999999999999</v>
      </c>
      <c r="H26" s="127">
        <f>ROUND(H12*$G$26,0)</f>
        <v>0</v>
      </c>
      <c r="I26" s="114">
        <f t="shared" ref="I26" si="5">I12*G26</f>
        <v>0</v>
      </c>
      <c r="J26" s="114">
        <f t="shared" ref="J26" si="6">J12*G26</f>
        <v>0</v>
      </c>
      <c r="K26" s="114">
        <f t="shared" ref="K26" si="7">K12*G26</f>
        <v>0</v>
      </c>
      <c r="L26" s="114">
        <f t="shared" ref="L26" si="8">L12*G26</f>
        <v>0</v>
      </c>
      <c r="M26" s="51">
        <f>SUM(H26:L26)</f>
        <v>0</v>
      </c>
      <c r="N26" s="126" t="s">
        <v>87</v>
      </c>
    </row>
    <row r="27" spans="2:14" x14ac:dyDescent="0.25">
      <c r="B27"/>
      <c r="C27" s="236"/>
      <c r="D27" s="20">
        <f t="shared" si="3"/>
        <v>0</v>
      </c>
      <c r="E27" s="19"/>
      <c r="F27" s="19"/>
      <c r="G27" s="129">
        <v>0.42749999999999999</v>
      </c>
      <c r="H27" s="127">
        <f>ROUND(H13*$G$27,0)</f>
        <v>0</v>
      </c>
      <c r="I27" s="114">
        <f t="shared" ref="I27:L27" si="9">ROUND(I13*$G$27,0)</f>
        <v>0</v>
      </c>
      <c r="J27" s="114">
        <f t="shared" si="9"/>
        <v>0</v>
      </c>
      <c r="K27" s="114">
        <f t="shared" si="9"/>
        <v>0</v>
      </c>
      <c r="L27" s="114">
        <f t="shared" si="9"/>
        <v>0</v>
      </c>
      <c r="M27" s="51">
        <f>SUM(H27:L27)</f>
        <v>0</v>
      </c>
      <c r="N27" s="126" t="s">
        <v>133</v>
      </c>
    </row>
    <row r="28" spans="2:14" x14ac:dyDescent="0.25">
      <c r="B28"/>
      <c r="C28" s="15"/>
      <c r="D28" s="15"/>
      <c r="E28" s="15"/>
      <c r="F28" s="15"/>
      <c r="G28" s="15"/>
      <c r="H28" s="58"/>
      <c r="I28" s="58"/>
      <c r="J28" s="58"/>
      <c r="K28" s="58"/>
      <c r="L28" s="58"/>
      <c r="M28" s="58"/>
    </row>
    <row r="29" spans="2:14" x14ac:dyDescent="0.25">
      <c r="B29"/>
      <c r="C29" s="237" t="s">
        <v>6</v>
      </c>
      <c r="D29" s="240" t="str">
        <f t="shared" ref="D29:D34" si="10">D15</f>
        <v>PostDoctoral Associates</v>
      </c>
      <c r="E29" s="241"/>
      <c r="F29" s="242"/>
      <c r="G29" s="21">
        <v>0.42749999999999999</v>
      </c>
      <c r="H29" s="114">
        <f>ROUND(H15*$G$29,0)</f>
        <v>0</v>
      </c>
      <c r="I29" s="114">
        <f t="shared" ref="I29:L29" si="11">ROUND(I15*$G$29,0)</f>
        <v>0</v>
      </c>
      <c r="J29" s="114">
        <f t="shared" si="11"/>
        <v>0</v>
      </c>
      <c r="K29" s="114">
        <f t="shared" si="11"/>
        <v>0</v>
      </c>
      <c r="L29" s="114">
        <f t="shared" si="11"/>
        <v>0</v>
      </c>
      <c r="M29" s="51">
        <f t="shared" ref="M29:M34" si="12">SUM(H29:L29)</f>
        <v>0</v>
      </c>
    </row>
    <row r="30" spans="2:14" ht="24.75" customHeight="1" x14ac:dyDescent="0.25">
      <c r="B30"/>
      <c r="C30" s="238"/>
      <c r="D30" s="240" t="str">
        <f t="shared" si="10"/>
        <v>Other Professionals (Techs, etc.)</v>
      </c>
      <c r="E30" s="241"/>
      <c r="F30" s="242"/>
      <c r="G30" s="21">
        <v>0.42749999999999999</v>
      </c>
      <c r="H30" s="114">
        <f>ROUND(H16*$G$30,0)</f>
        <v>0</v>
      </c>
      <c r="I30" s="114">
        <f t="shared" ref="I30:L30" si="13">ROUND(I16*$G$30,0)</f>
        <v>0</v>
      </c>
      <c r="J30" s="114">
        <f t="shared" si="13"/>
        <v>0</v>
      </c>
      <c r="K30" s="114">
        <f t="shared" si="13"/>
        <v>0</v>
      </c>
      <c r="L30" s="114">
        <f t="shared" si="13"/>
        <v>0</v>
      </c>
      <c r="M30" s="51">
        <f t="shared" si="12"/>
        <v>0</v>
      </c>
    </row>
    <row r="31" spans="2:14" x14ac:dyDescent="0.25">
      <c r="B31"/>
      <c r="C31" s="238"/>
      <c r="D31" s="240" t="str">
        <f t="shared" si="10"/>
        <v>Admin/Clerical</v>
      </c>
      <c r="E31" s="241"/>
      <c r="F31" s="242"/>
      <c r="G31" s="21">
        <v>0.42749999999999999</v>
      </c>
      <c r="H31" s="114">
        <f>ROUND(H17*$G$31,0)</f>
        <v>0</v>
      </c>
      <c r="I31" s="114">
        <f t="shared" ref="I31:L31" si="14">ROUND(I17*$G$31,0)</f>
        <v>0</v>
      </c>
      <c r="J31" s="114">
        <f t="shared" si="14"/>
        <v>0</v>
      </c>
      <c r="K31" s="114">
        <f t="shared" si="14"/>
        <v>0</v>
      </c>
      <c r="L31" s="114">
        <f t="shared" si="14"/>
        <v>0</v>
      </c>
      <c r="M31" s="51">
        <f t="shared" si="12"/>
        <v>0</v>
      </c>
    </row>
    <row r="32" spans="2:14" x14ac:dyDescent="0.25">
      <c r="B32"/>
      <c r="C32" s="238"/>
      <c r="D32" s="240" t="str">
        <f t="shared" si="10"/>
        <v>Graduate Students</v>
      </c>
      <c r="E32" s="241"/>
      <c r="F32" s="242"/>
      <c r="G32" s="21">
        <v>0.26</v>
      </c>
      <c r="H32" s="114">
        <f>ROUND(H18*$G$32,0)</f>
        <v>0</v>
      </c>
      <c r="I32" s="114">
        <f t="shared" ref="I32:L32" si="15">ROUND(I18*$G$32,0)</f>
        <v>0</v>
      </c>
      <c r="J32" s="114">
        <f t="shared" si="15"/>
        <v>0</v>
      </c>
      <c r="K32" s="114">
        <f t="shared" si="15"/>
        <v>0</v>
      </c>
      <c r="L32" s="114">
        <f t="shared" si="15"/>
        <v>0</v>
      </c>
      <c r="M32" s="51">
        <f t="shared" si="12"/>
        <v>0</v>
      </c>
    </row>
    <row r="33" spans="2:13" x14ac:dyDescent="0.25">
      <c r="B33"/>
      <c r="C33" s="238"/>
      <c r="D33" s="240" t="str">
        <f t="shared" si="10"/>
        <v>Udergraduates</v>
      </c>
      <c r="E33" s="241"/>
      <c r="F33" s="242"/>
      <c r="G33" s="21">
        <v>1.4999999999999999E-2</v>
      </c>
      <c r="H33" s="114">
        <f>ROUND(H19*$G$33,0)</f>
        <v>0</v>
      </c>
      <c r="I33" s="114">
        <f t="shared" ref="I33:L33" si="16">ROUND(I19*$G$33,0)</f>
        <v>0</v>
      </c>
      <c r="J33" s="114">
        <f t="shared" si="16"/>
        <v>0</v>
      </c>
      <c r="K33" s="114">
        <f t="shared" si="16"/>
        <v>0</v>
      </c>
      <c r="L33" s="114">
        <f t="shared" si="16"/>
        <v>0</v>
      </c>
      <c r="M33" s="51">
        <f t="shared" si="12"/>
        <v>0</v>
      </c>
    </row>
    <row r="34" spans="2:13" x14ac:dyDescent="0.25">
      <c r="B34"/>
      <c r="C34" s="239"/>
      <c r="D34" s="240" t="str">
        <f t="shared" si="10"/>
        <v>Temp</v>
      </c>
      <c r="E34" s="241"/>
      <c r="F34" s="242"/>
      <c r="G34" s="21">
        <v>0.245</v>
      </c>
      <c r="H34" s="114">
        <f>ROUND(H20*$G$34,0)</f>
        <v>0</v>
      </c>
      <c r="I34" s="114">
        <f t="shared" ref="I34:L34" si="17">ROUND(I20*$G$34,0)</f>
        <v>0</v>
      </c>
      <c r="J34" s="114">
        <f t="shared" si="17"/>
        <v>0</v>
      </c>
      <c r="K34" s="114">
        <f t="shared" si="17"/>
        <v>0</v>
      </c>
      <c r="L34" s="114">
        <f t="shared" si="17"/>
        <v>0</v>
      </c>
      <c r="M34" s="51">
        <f t="shared" si="12"/>
        <v>0</v>
      </c>
    </row>
    <row r="35" spans="2:13" x14ac:dyDescent="0.25">
      <c r="B35"/>
      <c r="C35" s="73"/>
      <c r="D35" s="74" t="s">
        <v>21</v>
      </c>
      <c r="E35" s="74"/>
      <c r="F35" s="74"/>
      <c r="G35" s="115"/>
      <c r="H35" s="75">
        <f t="shared" ref="H35:M35" si="18">SUM(H24:H34)</f>
        <v>0</v>
      </c>
      <c r="I35" s="75">
        <f>SUM(I24:I34)</f>
        <v>0</v>
      </c>
      <c r="J35" s="75">
        <f t="shared" si="18"/>
        <v>0</v>
      </c>
      <c r="K35" s="75">
        <f t="shared" si="18"/>
        <v>0</v>
      </c>
      <c r="L35" s="75">
        <f t="shared" si="18"/>
        <v>0</v>
      </c>
      <c r="M35" s="75">
        <f t="shared" si="18"/>
        <v>0</v>
      </c>
    </row>
    <row r="36" spans="2:13" ht="6.75" customHeight="1" x14ac:dyDescent="0.25">
      <c r="B36"/>
      <c r="C36"/>
      <c r="D36"/>
      <c r="E36"/>
      <c r="F36"/>
      <c r="G36" s="116"/>
      <c r="H36" s="55"/>
      <c r="I36" s="55"/>
      <c r="J36" s="55"/>
      <c r="K36" s="55"/>
      <c r="L36" s="55"/>
      <c r="M36" s="55"/>
    </row>
    <row r="37" spans="2:13" x14ac:dyDescent="0.25">
      <c r="B37"/>
      <c r="C37" s="65"/>
      <c r="D37" s="66" t="s">
        <v>22</v>
      </c>
      <c r="E37" s="66"/>
      <c r="F37" s="66"/>
      <c r="G37" s="117"/>
      <c r="H37" s="68">
        <f t="shared" ref="H37:M37" si="19">SUM(H21,H35)</f>
        <v>0</v>
      </c>
      <c r="I37" s="68">
        <f t="shared" si="19"/>
        <v>0</v>
      </c>
      <c r="J37" s="68">
        <f t="shared" si="19"/>
        <v>0</v>
      </c>
      <c r="K37" s="68">
        <f>SUM(K21,K35)</f>
        <v>0</v>
      </c>
      <c r="L37" s="68">
        <f t="shared" si="19"/>
        <v>0</v>
      </c>
      <c r="M37" s="68">
        <f t="shared" si="19"/>
        <v>0</v>
      </c>
    </row>
    <row r="38" spans="2:13" ht="6.75" customHeight="1" x14ac:dyDescent="0.25">
      <c r="B38"/>
      <c r="C38"/>
      <c r="D38"/>
      <c r="E38"/>
      <c r="F38"/>
      <c r="G38" s="116"/>
      <c r="H38" s="55"/>
      <c r="I38" s="55"/>
      <c r="J38" s="55"/>
      <c r="K38" s="55"/>
      <c r="L38" s="55"/>
      <c r="M38" s="55"/>
    </row>
    <row r="39" spans="2:13" x14ac:dyDescent="0.25">
      <c r="B39" s="16" t="s">
        <v>45</v>
      </c>
      <c r="C39" s="17"/>
      <c r="D39" s="17"/>
      <c r="E39" s="17"/>
      <c r="F39" s="17"/>
      <c r="G39" s="118"/>
      <c r="H39" s="59"/>
      <c r="I39" s="59"/>
      <c r="J39" s="59"/>
      <c r="K39" s="59"/>
      <c r="L39" s="59"/>
      <c r="M39" s="60"/>
    </row>
    <row r="40" spans="2:13" x14ac:dyDescent="0.25">
      <c r="B40"/>
      <c r="C40" s="18">
        <v>1</v>
      </c>
      <c r="D40" s="245"/>
      <c r="E40" s="245"/>
      <c r="F40" s="245"/>
      <c r="G40" s="245"/>
      <c r="H40" s="50"/>
      <c r="I40" s="50"/>
      <c r="J40" s="50"/>
      <c r="K40" s="50"/>
      <c r="L40" s="50"/>
      <c r="M40" s="51">
        <f>SUM(H40:L40)</f>
        <v>0</v>
      </c>
    </row>
    <row r="41" spans="2:13" x14ac:dyDescent="0.25">
      <c r="B41"/>
      <c r="C41" s="40">
        <v>2</v>
      </c>
      <c r="D41" s="245"/>
      <c r="E41" s="245"/>
      <c r="F41" s="245"/>
      <c r="G41" s="245"/>
      <c r="H41" s="50"/>
      <c r="I41" s="50"/>
      <c r="J41" s="50"/>
      <c r="K41" s="50"/>
      <c r="L41" s="50"/>
      <c r="M41" s="51">
        <f t="shared" ref="M41:M44" si="20">SUM(H41:L41)</f>
        <v>0</v>
      </c>
    </row>
    <row r="42" spans="2:13" x14ac:dyDescent="0.25">
      <c r="B42"/>
      <c r="C42" s="40">
        <v>3</v>
      </c>
      <c r="D42" s="245"/>
      <c r="E42" s="245"/>
      <c r="F42" s="245"/>
      <c r="G42" s="245"/>
      <c r="H42" s="50"/>
      <c r="I42" s="50"/>
      <c r="J42" s="50"/>
      <c r="K42" s="50"/>
      <c r="L42" s="50"/>
      <c r="M42" s="51">
        <f t="shared" si="20"/>
        <v>0</v>
      </c>
    </row>
    <row r="43" spans="2:13" x14ac:dyDescent="0.25">
      <c r="B43"/>
      <c r="C43" s="40">
        <v>4</v>
      </c>
      <c r="D43" s="245"/>
      <c r="E43" s="245"/>
      <c r="F43" s="245"/>
      <c r="G43" s="245"/>
      <c r="H43" s="50"/>
      <c r="I43" s="50"/>
      <c r="J43" s="50"/>
      <c r="K43" s="50"/>
      <c r="L43" s="50"/>
      <c r="M43" s="51">
        <f t="shared" si="20"/>
        <v>0</v>
      </c>
    </row>
    <row r="44" spans="2:13" x14ac:dyDescent="0.25">
      <c r="B44"/>
      <c r="C44" s="40">
        <v>5</v>
      </c>
      <c r="D44" s="245"/>
      <c r="E44" s="245"/>
      <c r="F44" s="245"/>
      <c r="G44" s="245"/>
      <c r="H44" s="50"/>
      <c r="I44" s="50"/>
      <c r="J44" s="50"/>
      <c r="K44" s="50"/>
      <c r="L44" s="50"/>
      <c r="M44" s="51">
        <f t="shared" si="20"/>
        <v>0</v>
      </c>
    </row>
    <row r="45" spans="2:13" x14ac:dyDescent="0.25">
      <c r="B45"/>
      <c r="C45" s="67"/>
      <c r="D45" s="67" t="s">
        <v>23</v>
      </c>
      <c r="E45" s="67"/>
      <c r="F45" s="67"/>
      <c r="G45" s="119"/>
      <c r="H45" s="68">
        <f t="shared" ref="H45:M45" si="21">SUM(H40:H44)</f>
        <v>0</v>
      </c>
      <c r="I45" s="68">
        <f t="shared" si="21"/>
        <v>0</v>
      </c>
      <c r="J45" s="68">
        <f t="shared" si="21"/>
        <v>0</v>
      </c>
      <c r="K45" s="68">
        <f t="shared" si="21"/>
        <v>0</v>
      </c>
      <c r="L45" s="68">
        <f t="shared" si="21"/>
        <v>0</v>
      </c>
      <c r="M45" s="68">
        <f t="shared" si="21"/>
        <v>0</v>
      </c>
    </row>
    <row r="46" spans="2:13" ht="6.75" customHeight="1" x14ac:dyDescent="0.25">
      <c r="B46"/>
      <c r="C46"/>
      <c r="D46"/>
      <c r="E46"/>
      <c r="F46"/>
      <c r="G46" s="116"/>
      <c r="H46" s="55"/>
      <c r="I46" s="55"/>
      <c r="J46" s="55"/>
      <c r="K46" s="55"/>
      <c r="L46" s="55"/>
      <c r="M46" s="55"/>
    </row>
    <row r="47" spans="2:13" x14ac:dyDescent="0.25">
      <c r="B47" s="16" t="s">
        <v>24</v>
      </c>
      <c r="C47" s="17"/>
      <c r="D47" s="17"/>
      <c r="E47" s="17"/>
      <c r="F47" s="17"/>
      <c r="G47" s="118"/>
      <c r="H47" s="59"/>
      <c r="I47" s="59"/>
      <c r="J47" s="59"/>
      <c r="K47" s="59"/>
      <c r="L47" s="59"/>
      <c r="M47" s="60"/>
    </row>
    <row r="48" spans="2:13" x14ac:dyDescent="0.25">
      <c r="B48"/>
      <c r="C48" s="40">
        <v>1</v>
      </c>
      <c r="D48" s="243" t="s">
        <v>30</v>
      </c>
      <c r="E48" s="243"/>
      <c r="F48" s="243"/>
      <c r="G48" s="243"/>
      <c r="H48" s="50"/>
      <c r="I48" s="50"/>
      <c r="J48" s="50"/>
      <c r="K48" s="50"/>
      <c r="L48" s="50"/>
      <c r="M48" s="51">
        <f>SUM(H48:L48)</f>
        <v>0</v>
      </c>
    </row>
    <row r="49" spans="2:13" ht="23.45" customHeight="1" x14ac:dyDescent="0.25">
      <c r="B49"/>
      <c r="C49" s="40">
        <v>2</v>
      </c>
      <c r="D49" s="244" t="s">
        <v>88</v>
      </c>
      <c r="E49" s="243"/>
      <c r="F49" s="243"/>
      <c r="G49" s="243"/>
      <c r="H49" s="50"/>
      <c r="I49" s="50"/>
      <c r="J49" s="50"/>
      <c r="K49" s="50"/>
      <c r="L49" s="50"/>
      <c r="M49" s="51">
        <f>SUM(H49:L49)</f>
        <v>0</v>
      </c>
    </row>
    <row r="50" spans="2:13" x14ac:dyDescent="0.25">
      <c r="B50"/>
      <c r="C50" s="67"/>
      <c r="D50" s="67" t="s">
        <v>5</v>
      </c>
      <c r="E50" s="67"/>
      <c r="F50" s="67"/>
      <c r="G50" s="67"/>
      <c r="H50" s="68">
        <f t="shared" ref="H50:M50" si="22">SUM(H48:H49)</f>
        <v>0</v>
      </c>
      <c r="I50" s="68">
        <f t="shared" si="22"/>
        <v>0</v>
      </c>
      <c r="J50" s="68">
        <f t="shared" si="22"/>
        <v>0</v>
      </c>
      <c r="K50" s="68">
        <f t="shared" si="22"/>
        <v>0</v>
      </c>
      <c r="L50" s="68">
        <f t="shared" si="22"/>
        <v>0</v>
      </c>
      <c r="M50" s="68">
        <f t="shared" si="22"/>
        <v>0</v>
      </c>
    </row>
    <row r="51" spans="2:13" ht="6.75" customHeight="1" x14ac:dyDescent="0.25">
      <c r="B51"/>
      <c r="C51"/>
      <c r="D51"/>
      <c r="E51"/>
      <c r="F51"/>
      <c r="G51"/>
      <c r="H51" s="55"/>
      <c r="I51" s="55"/>
      <c r="J51" s="55"/>
      <c r="K51" s="55"/>
      <c r="L51" s="55"/>
      <c r="M51" s="55"/>
    </row>
    <row r="52" spans="2:13" x14ac:dyDescent="0.25">
      <c r="B52" s="17" t="s">
        <v>25</v>
      </c>
      <c r="C52" s="17"/>
      <c r="D52" s="17"/>
      <c r="E52" s="17"/>
      <c r="F52" s="153"/>
      <c r="G52" s="17"/>
      <c r="H52" s="99"/>
      <c r="I52" s="99"/>
      <c r="J52" s="99"/>
      <c r="K52" s="99"/>
      <c r="L52" s="99"/>
      <c r="M52" s="100"/>
    </row>
    <row r="53" spans="2:13" x14ac:dyDescent="0.25">
      <c r="B53" s="182"/>
      <c r="C53" s="190">
        <v>1</v>
      </c>
      <c r="D53" s="257" t="s">
        <v>35</v>
      </c>
      <c r="E53" s="243"/>
      <c r="F53" s="243"/>
      <c r="G53" s="243"/>
      <c r="H53" s="189"/>
      <c r="I53" s="189"/>
      <c r="J53" s="189"/>
      <c r="K53" s="189"/>
      <c r="L53" s="189"/>
      <c r="M53" s="51">
        <f>SUM(H53:L53)</f>
        <v>0</v>
      </c>
    </row>
    <row r="54" spans="2:13" x14ac:dyDescent="0.25">
      <c r="B54" s="182"/>
      <c r="C54" s="190">
        <v>2</v>
      </c>
      <c r="D54" s="247" t="s">
        <v>36</v>
      </c>
      <c r="E54" s="247"/>
      <c r="F54" s="247"/>
      <c r="G54" s="248"/>
      <c r="H54" s="189"/>
      <c r="I54" s="189"/>
      <c r="J54" s="189"/>
      <c r="K54" s="189"/>
      <c r="L54" s="189"/>
      <c r="M54" s="51">
        <f>SUM(H54:L54)</f>
        <v>0</v>
      </c>
    </row>
    <row r="55" spans="2:13" x14ac:dyDescent="0.25">
      <c r="B55" s="182"/>
      <c r="C55" s="190">
        <v>3</v>
      </c>
      <c r="D55" s="247" t="s">
        <v>37</v>
      </c>
      <c r="E55" s="247"/>
      <c r="F55" s="247"/>
      <c r="G55" s="248"/>
      <c r="H55" s="189"/>
      <c r="I55" s="189"/>
      <c r="J55" s="189"/>
      <c r="K55" s="189"/>
      <c r="L55" s="189"/>
      <c r="M55" s="51">
        <f t="shared" ref="M55:M72" si="23">SUM(H55:L55)</f>
        <v>0</v>
      </c>
    </row>
    <row r="56" spans="2:13" x14ac:dyDescent="0.25">
      <c r="B56" s="182"/>
      <c r="C56" s="190">
        <v>4</v>
      </c>
      <c r="D56" s="257" t="s">
        <v>58</v>
      </c>
      <c r="E56" s="243"/>
      <c r="F56" s="243"/>
      <c r="G56" s="243"/>
      <c r="H56" s="189"/>
      <c r="I56" s="189"/>
      <c r="J56" s="189"/>
      <c r="K56" s="189"/>
      <c r="L56" s="189"/>
      <c r="M56" s="51">
        <f t="shared" si="23"/>
        <v>0</v>
      </c>
    </row>
    <row r="57" spans="2:13" x14ac:dyDescent="0.25">
      <c r="B57" s="182"/>
      <c r="C57" s="190">
        <v>5</v>
      </c>
      <c r="D57" s="257" t="s">
        <v>38</v>
      </c>
      <c r="E57" s="243"/>
      <c r="F57" s="243"/>
      <c r="G57" s="243"/>
      <c r="H57" s="189"/>
      <c r="I57" s="189"/>
      <c r="J57" s="189"/>
      <c r="K57" s="189"/>
      <c r="L57" s="189"/>
      <c r="M57" s="51">
        <f t="shared" si="23"/>
        <v>0</v>
      </c>
    </row>
    <row r="58" spans="2:13" x14ac:dyDescent="0.25">
      <c r="B58" s="182"/>
      <c r="C58" s="190">
        <v>6</v>
      </c>
      <c r="D58" s="257" t="s">
        <v>89</v>
      </c>
      <c r="E58" s="243"/>
      <c r="F58" s="243"/>
      <c r="G58" s="243"/>
      <c r="H58" s="189"/>
      <c r="I58" s="189"/>
      <c r="J58" s="189"/>
      <c r="K58" s="189"/>
      <c r="L58" s="189"/>
      <c r="M58" s="51">
        <f t="shared" si="23"/>
        <v>0</v>
      </c>
    </row>
    <row r="59" spans="2:13" x14ac:dyDescent="0.25">
      <c r="B59"/>
      <c r="C59" s="190">
        <v>7</v>
      </c>
      <c r="D59" s="257" t="s">
        <v>42</v>
      </c>
      <c r="E59" s="243"/>
      <c r="F59" s="243"/>
      <c r="G59" s="243"/>
      <c r="H59" s="50"/>
      <c r="I59" s="50"/>
      <c r="J59" s="50"/>
      <c r="K59" s="50"/>
      <c r="L59" s="50"/>
      <c r="M59" s="51">
        <f t="shared" si="23"/>
        <v>0</v>
      </c>
    </row>
    <row r="60" spans="2:13" ht="13.5" customHeight="1" x14ac:dyDescent="0.25">
      <c r="B60"/>
      <c r="C60" s="190">
        <v>8</v>
      </c>
      <c r="D60" s="257" t="s">
        <v>39</v>
      </c>
      <c r="E60" s="243"/>
      <c r="F60" s="243"/>
      <c r="G60" s="243"/>
      <c r="H60" s="50"/>
      <c r="I60" s="50"/>
      <c r="J60" s="50"/>
      <c r="K60" s="50"/>
      <c r="L60" s="50"/>
      <c r="M60" s="51">
        <f t="shared" si="23"/>
        <v>0</v>
      </c>
    </row>
    <row r="61" spans="2:13" x14ac:dyDescent="0.25">
      <c r="B61"/>
      <c r="C61" s="190">
        <v>9</v>
      </c>
      <c r="D61" s="257" t="s">
        <v>40</v>
      </c>
      <c r="E61" s="243"/>
      <c r="F61" s="243"/>
      <c r="G61" s="243"/>
      <c r="H61" s="50"/>
      <c r="I61" s="50"/>
      <c r="J61" s="50"/>
      <c r="K61" s="50"/>
      <c r="L61" s="50"/>
      <c r="M61" s="51">
        <f t="shared" si="23"/>
        <v>0</v>
      </c>
    </row>
    <row r="62" spans="2:13" x14ac:dyDescent="0.25">
      <c r="B62"/>
      <c r="C62" s="190">
        <v>10</v>
      </c>
      <c r="D62" s="258" t="s">
        <v>41</v>
      </c>
      <c r="E62" s="259"/>
      <c r="F62" s="259"/>
      <c r="G62" s="259"/>
      <c r="H62" s="50"/>
      <c r="I62" s="50"/>
      <c r="J62" s="50"/>
      <c r="K62" s="50"/>
      <c r="L62" s="50"/>
      <c r="M62" s="51">
        <f t="shared" si="23"/>
        <v>0</v>
      </c>
    </row>
    <row r="63" spans="2:13" x14ac:dyDescent="0.25">
      <c r="B63"/>
      <c r="C63" s="190">
        <v>11</v>
      </c>
      <c r="D63" s="49" t="s">
        <v>43</v>
      </c>
      <c r="E63" s="49"/>
      <c r="F63" s="49"/>
      <c r="G63" s="39"/>
      <c r="H63" s="50"/>
      <c r="I63" s="50"/>
      <c r="J63" s="50"/>
      <c r="K63" s="50"/>
      <c r="L63" s="50"/>
      <c r="M63" s="51">
        <f t="shared" si="23"/>
        <v>0</v>
      </c>
    </row>
    <row r="64" spans="2:13" x14ac:dyDescent="0.25">
      <c r="B64"/>
      <c r="C64" s="190">
        <v>12</v>
      </c>
      <c r="D64" s="1" t="s">
        <v>74</v>
      </c>
      <c r="H64" s="50"/>
      <c r="I64" s="50"/>
      <c r="J64" s="50"/>
      <c r="K64" s="50"/>
      <c r="L64" s="50"/>
      <c r="M64" s="51">
        <f t="shared" si="23"/>
        <v>0</v>
      </c>
    </row>
    <row r="65" spans="2:13" x14ac:dyDescent="0.25">
      <c r="B65"/>
      <c r="C65" s="190">
        <v>13</v>
      </c>
      <c r="D65" s="49" t="s">
        <v>57</v>
      </c>
      <c r="E65" s="49"/>
      <c r="F65" s="49"/>
      <c r="G65" s="39"/>
      <c r="H65" s="50"/>
      <c r="I65" s="50"/>
      <c r="J65" s="50"/>
      <c r="K65" s="50"/>
      <c r="L65" s="50"/>
      <c r="M65" s="51">
        <f t="shared" si="23"/>
        <v>0</v>
      </c>
    </row>
    <row r="66" spans="2:13" x14ac:dyDescent="0.25">
      <c r="B66"/>
      <c r="C66" s="190">
        <v>14</v>
      </c>
      <c r="D66" s="247" t="s">
        <v>55</v>
      </c>
      <c r="E66" s="247"/>
      <c r="F66" s="247"/>
      <c r="G66" s="248"/>
      <c r="H66" s="50"/>
      <c r="I66" s="50"/>
      <c r="J66" s="50"/>
      <c r="K66" s="50"/>
      <c r="L66" s="50"/>
      <c r="M66" s="51">
        <f t="shared" si="23"/>
        <v>0</v>
      </c>
    </row>
    <row r="67" spans="2:13" x14ac:dyDescent="0.25">
      <c r="B67"/>
      <c r="C67" s="190">
        <v>15</v>
      </c>
      <c r="D67" s="5" t="s">
        <v>56</v>
      </c>
      <c r="E67" s="5"/>
      <c r="F67" s="5"/>
      <c r="G67" s="5"/>
      <c r="H67" s="50"/>
      <c r="I67" s="50"/>
      <c r="J67" s="50"/>
      <c r="K67" s="50"/>
      <c r="L67" s="50"/>
      <c r="M67" s="51">
        <f t="shared" si="23"/>
        <v>0</v>
      </c>
    </row>
    <row r="68" spans="2:13" x14ac:dyDescent="0.25">
      <c r="B68"/>
      <c r="C68" s="190">
        <v>16</v>
      </c>
      <c r="D68" s="90" t="s">
        <v>104</v>
      </c>
      <c r="E68" s="90"/>
      <c r="F68" s="90"/>
      <c r="G68" s="91"/>
      <c r="H68" s="50"/>
      <c r="I68" s="50"/>
      <c r="J68" s="50"/>
      <c r="K68" s="50"/>
      <c r="L68" s="50"/>
      <c r="M68" s="51">
        <f t="shared" si="23"/>
        <v>0</v>
      </c>
    </row>
    <row r="69" spans="2:13" x14ac:dyDescent="0.25">
      <c r="B69"/>
      <c r="C69" s="190">
        <v>17</v>
      </c>
      <c r="D69" s="90" t="s">
        <v>105</v>
      </c>
      <c r="E69" s="90"/>
      <c r="F69" s="90"/>
      <c r="G69" s="91"/>
      <c r="H69" s="50"/>
      <c r="I69" s="50"/>
      <c r="J69" s="50"/>
      <c r="K69" s="50"/>
      <c r="L69" s="50"/>
      <c r="M69" s="51">
        <f t="shared" si="23"/>
        <v>0</v>
      </c>
    </row>
    <row r="70" spans="2:13" x14ac:dyDescent="0.25">
      <c r="B70"/>
      <c r="C70" s="190">
        <v>18</v>
      </c>
      <c r="D70" s="90" t="s">
        <v>106</v>
      </c>
      <c r="E70" s="90"/>
      <c r="F70" s="90"/>
      <c r="G70" s="91"/>
      <c r="H70" s="50"/>
      <c r="I70" s="50"/>
      <c r="J70" s="50"/>
      <c r="K70" s="50"/>
      <c r="L70" s="50"/>
      <c r="M70" s="51">
        <f t="shared" si="23"/>
        <v>0</v>
      </c>
    </row>
    <row r="71" spans="2:13" x14ac:dyDescent="0.25">
      <c r="B71"/>
      <c r="C71" s="190">
        <v>19</v>
      </c>
      <c r="D71" s="90" t="s">
        <v>107</v>
      </c>
      <c r="E71" s="90"/>
      <c r="F71" s="90"/>
      <c r="G71" s="91"/>
      <c r="H71" s="50"/>
      <c r="I71" s="50"/>
      <c r="J71" s="50"/>
      <c r="K71" s="50"/>
      <c r="L71" s="50"/>
      <c r="M71" s="51">
        <f t="shared" si="23"/>
        <v>0</v>
      </c>
    </row>
    <row r="72" spans="2:13" x14ac:dyDescent="0.25">
      <c r="B72"/>
      <c r="C72" s="190">
        <v>20</v>
      </c>
      <c r="D72" s="90" t="s">
        <v>109</v>
      </c>
      <c r="E72" s="163"/>
      <c r="F72" s="163"/>
      <c r="G72" s="91"/>
      <c r="H72" s="50"/>
      <c r="I72" s="50"/>
      <c r="J72" s="50"/>
      <c r="K72" s="50"/>
      <c r="L72" s="50"/>
      <c r="M72" s="51">
        <f t="shared" si="23"/>
        <v>0</v>
      </c>
    </row>
    <row r="73" spans="2:13" x14ac:dyDescent="0.25">
      <c r="B73"/>
      <c r="C73" s="190">
        <v>21</v>
      </c>
      <c r="D73" s="257" t="s">
        <v>77</v>
      </c>
      <c r="E73" s="243"/>
      <c r="F73" s="243"/>
      <c r="G73" s="243"/>
      <c r="H73" s="50"/>
      <c r="I73" s="50"/>
      <c r="J73" s="50"/>
      <c r="K73" s="50"/>
      <c r="L73" s="50"/>
      <c r="M73" s="51">
        <f>SUM(H73:L73)</f>
        <v>0</v>
      </c>
    </row>
    <row r="74" spans="2:13" x14ac:dyDescent="0.25">
      <c r="B74"/>
      <c r="C74" s="190">
        <v>22</v>
      </c>
      <c r="D74" s="90" t="s">
        <v>78</v>
      </c>
      <c r="E74" s="90"/>
      <c r="F74" s="156"/>
      <c r="G74" s="91"/>
      <c r="H74" s="50"/>
      <c r="I74" s="50"/>
      <c r="J74" s="50"/>
      <c r="K74" s="50"/>
      <c r="L74" s="50"/>
      <c r="M74" s="51">
        <f>SUM(H74:L74)</f>
        <v>0</v>
      </c>
    </row>
    <row r="75" spans="2:13" x14ac:dyDescent="0.25">
      <c r="B75"/>
      <c r="C75" s="190">
        <v>23</v>
      </c>
      <c r="D75" s="247" t="s">
        <v>54</v>
      </c>
      <c r="E75" s="247"/>
      <c r="F75" s="247"/>
      <c r="G75" s="248"/>
      <c r="H75" s="50"/>
      <c r="I75" s="50"/>
      <c r="J75" s="50"/>
      <c r="K75" s="50"/>
      <c r="L75" s="50"/>
      <c r="M75" s="51">
        <f>SUM(H75:L75)</f>
        <v>0</v>
      </c>
    </row>
    <row r="76" spans="2:13" x14ac:dyDescent="0.25">
      <c r="B76"/>
      <c r="C76" s="191"/>
      <c r="D76" s="191" t="s">
        <v>49</v>
      </c>
      <c r="E76" s="191"/>
      <c r="F76" s="191"/>
      <c r="G76" s="191"/>
      <c r="H76" s="192">
        <f>SUM(H53:H75)</f>
        <v>0</v>
      </c>
      <c r="I76" s="192">
        <f t="shared" ref="I76:L76" si="24">SUM(I53:I75)</f>
        <v>0</v>
      </c>
      <c r="J76" s="192">
        <f t="shared" si="24"/>
        <v>0</v>
      </c>
      <c r="K76" s="192">
        <f t="shared" si="24"/>
        <v>0</v>
      </c>
      <c r="L76" s="192">
        <f t="shared" si="24"/>
        <v>0</v>
      </c>
      <c r="M76" s="192">
        <f>SUM(H76:L76)</f>
        <v>0</v>
      </c>
    </row>
    <row r="77" spans="2:13" x14ac:dyDescent="0.25">
      <c r="B77"/>
      <c r="M77" s="101"/>
    </row>
    <row r="78" spans="2:13" x14ac:dyDescent="0.25">
      <c r="B78"/>
      <c r="C78" s="43" t="s">
        <v>10</v>
      </c>
      <c r="D78" s="44"/>
      <c r="E78" s="44"/>
      <c r="F78" s="44"/>
      <c r="G78" s="82" t="s">
        <v>52</v>
      </c>
      <c r="H78" s="63"/>
      <c r="I78" s="59"/>
      <c r="J78" s="59"/>
      <c r="K78" s="59"/>
      <c r="L78" s="59"/>
      <c r="M78" s="133"/>
    </row>
    <row r="79" spans="2:13" x14ac:dyDescent="0.25">
      <c r="B79"/>
      <c r="C79" s="81">
        <v>1</v>
      </c>
      <c r="D79" s="44"/>
      <c r="E79" s="44"/>
      <c r="F79" s="44"/>
      <c r="G79" s="45"/>
      <c r="H79" s="50"/>
      <c r="I79" s="50"/>
      <c r="J79" s="50"/>
      <c r="K79" s="50"/>
      <c r="L79" s="50"/>
      <c r="M79" s="51">
        <f t="shared" ref="M79:M89" si="25">SUM(H79:L79)</f>
        <v>0</v>
      </c>
    </row>
    <row r="80" spans="2:13" x14ac:dyDescent="0.25">
      <c r="B80"/>
      <c r="C80" s="81">
        <v>2</v>
      </c>
      <c r="D80" s="44"/>
      <c r="E80" s="44"/>
      <c r="F80" s="44"/>
      <c r="G80" s="45"/>
      <c r="H80" s="50"/>
      <c r="I80" s="50"/>
      <c r="J80" s="50"/>
      <c r="K80" s="50"/>
      <c r="L80" s="50"/>
      <c r="M80" s="51">
        <f t="shared" si="25"/>
        <v>0</v>
      </c>
    </row>
    <row r="81" spans="2:13" x14ac:dyDescent="0.25">
      <c r="B81"/>
      <c r="C81" s="81">
        <v>3</v>
      </c>
      <c r="D81" s="44"/>
      <c r="E81" s="44"/>
      <c r="F81" s="44"/>
      <c r="G81" s="45"/>
      <c r="H81" s="50"/>
      <c r="I81" s="50"/>
      <c r="J81" s="50"/>
      <c r="K81" s="50"/>
      <c r="L81" s="50"/>
      <c r="M81" s="51">
        <f t="shared" si="25"/>
        <v>0</v>
      </c>
    </row>
    <row r="82" spans="2:13" x14ac:dyDescent="0.25">
      <c r="B82"/>
      <c r="C82" s="81">
        <v>4</v>
      </c>
      <c r="D82" s="44"/>
      <c r="E82" s="44"/>
      <c r="F82" s="44"/>
      <c r="G82" s="45"/>
      <c r="H82" s="50"/>
      <c r="I82" s="50"/>
      <c r="J82" s="50"/>
      <c r="K82" s="50"/>
      <c r="L82" s="50"/>
      <c r="M82" s="51">
        <f t="shared" si="25"/>
        <v>0</v>
      </c>
    </row>
    <row r="83" spans="2:13" x14ac:dyDescent="0.25">
      <c r="B83"/>
      <c r="C83" s="81">
        <v>5</v>
      </c>
      <c r="D83" s="44"/>
      <c r="E83" s="44"/>
      <c r="F83" s="44"/>
      <c r="G83" s="45"/>
      <c r="H83" s="50"/>
      <c r="I83" s="50"/>
      <c r="J83" s="50"/>
      <c r="K83" s="50"/>
      <c r="L83" s="50"/>
      <c r="M83" s="51">
        <f t="shared" si="25"/>
        <v>0</v>
      </c>
    </row>
    <row r="84" spans="2:13" x14ac:dyDescent="0.25">
      <c r="B84"/>
      <c r="C84" s="81">
        <v>6</v>
      </c>
      <c r="D84" s="44"/>
      <c r="E84" s="44"/>
      <c r="F84" s="44"/>
      <c r="G84" s="45"/>
      <c r="H84" s="50"/>
      <c r="I84" s="50"/>
      <c r="J84" s="50"/>
      <c r="K84" s="50"/>
      <c r="L84" s="50"/>
      <c r="M84" s="51">
        <f t="shared" si="25"/>
        <v>0</v>
      </c>
    </row>
    <row r="85" spans="2:13" x14ac:dyDescent="0.25">
      <c r="B85"/>
      <c r="C85" s="81">
        <v>7</v>
      </c>
      <c r="D85" s="44"/>
      <c r="E85" s="44"/>
      <c r="F85" s="44"/>
      <c r="G85" s="45"/>
      <c r="H85" s="50"/>
      <c r="I85" s="50"/>
      <c r="J85" s="50"/>
      <c r="K85" s="50"/>
      <c r="L85" s="50"/>
      <c r="M85" s="51">
        <f t="shared" si="25"/>
        <v>0</v>
      </c>
    </row>
    <row r="86" spans="2:13" x14ac:dyDescent="0.25">
      <c r="B86"/>
      <c r="C86" s="81">
        <v>8</v>
      </c>
      <c r="D86" s="44"/>
      <c r="E86" s="44"/>
      <c r="F86" s="44"/>
      <c r="G86" s="45"/>
      <c r="H86" s="50"/>
      <c r="I86" s="50"/>
      <c r="J86" s="50"/>
      <c r="K86" s="50"/>
      <c r="L86" s="50"/>
      <c r="M86" s="51">
        <f t="shared" si="25"/>
        <v>0</v>
      </c>
    </row>
    <row r="87" spans="2:13" x14ac:dyDescent="0.25">
      <c r="B87"/>
      <c r="C87" s="81">
        <v>9</v>
      </c>
      <c r="D87" s="46"/>
      <c r="E87" s="46"/>
      <c r="F87" s="46"/>
      <c r="G87" s="47"/>
      <c r="H87" s="50"/>
      <c r="I87" s="50"/>
      <c r="J87" s="50"/>
      <c r="K87" s="50"/>
      <c r="L87" s="50"/>
      <c r="M87" s="51">
        <f t="shared" si="25"/>
        <v>0</v>
      </c>
    </row>
    <row r="88" spans="2:13" x14ac:dyDescent="0.25">
      <c r="B88"/>
      <c r="C88" s="81">
        <v>10</v>
      </c>
      <c r="D88" s="46"/>
      <c r="E88" s="46"/>
      <c r="F88" s="46"/>
      <c r="G88" s="47"/>
      <c r="H88" s="50"/>
      <c r="I88" s="50"/>
      <c r="J88" s="50"/>
      <c r="K88" s="50"/>
      <c r="L88" s="50"/>
      <c r="M88" s="51">
        <f t="shared" si="25"/>
        <v>0</v>
      </c>
    </row>
    <row r="89" spans="2:13" x14ac:dyDescent="0.25">
      <c r="B89"/>
      <c r="C89" s="139">
        <v>11</v>
      </c>
      <c r="D89" s="46"/>
      <c r="E89" s="46"/>
      <c r="F89" s="46"/>
      <c r="G89" s="47"/>
      <c r="H89" s="50"/>
      <c r="I89" s="50"/>
      <c r="J89" s="50"/>
      <c r="K89" s="50"/>
      <c r="L89" s="50"/>
      <c r="M89" s="51">
        <f t="shared" si="25"/>
        <v>0</v>
      </c>
    </row>
    <row r="90" spans="2:13" x14ac:dyDescent="0.25">
      <c r="B90"/>
      <c r="C90" s="71"/>
      <c r="D90" s="72" t="s">
        <v>50</v>
      </c>
      <c r="E90" s="72"/>
      <c r="F90" s="71"/>
      <c r="G90" s="71"/>
      <c r="H90" s="78">
        <f>SUM(H79:H89)</f>
        <v>0</v>
      </c>
      <c r="I90" s="78">
        <f t="shared" ref="I90:L90" si="26">SUM(I79:I89)</f>
        <v>0</v>
      </c>
      <c r="J90" s="78">
        <f t="shared" si="26"/>
        <v>0</v>
      </c>
      <c r="K90" s="78">
        <f t="shared" si="26"/>
        <v>0</v>
      </c>
      <c r="L90" s="78">
        <f t="shared" si="26"/>
        <v>0</v>
      </c>
      <c r="M90" s="78">
        <f>SUM(H90:L90)</f>
        <v>0</v>
      </c>
    </row>
    <row r="91" spans="2:13" x14ac:dyDescent="0.25">
      <c r="B91"/>
      <c r="C91" s="69"/>
      <c r="D91" s="70" t="s">
        <v>51</v>
      </c>
      <c r="E91" s="70"/>
      <c r="F91" s="69"/>
      <c r="G91" s="69"/>
      <c r="H91" s="77">
        <f>SUM(H76+H90)</f>
        <v>0</v>
      </c>
      <c r="I91" s="77">
        <f t="shared" ref="I91:M91" si="27">SUM(I76+I90)</f>
        <v>0</v>
      </c>
      <c r="J91" s="77">
        <f t="shared" si="27"/>
        <v>0</v>
      </c>
      <c r="K91" s="77">
        <f t="shared" si="27"/>
        <v>0</v>
      </c>
      <c r="L91" s="77">
        <f t="shared" si="27"/>
        <v>0</v>
      </c>
      <c r="M91" s="77">
        <f t="shared" si="27"/>
        <v>0</v>
      </c>
    </row>
    <row r="92" spans="2:13" x14ac:dyDescent="0.25">
      <c r="B92"/>
      <c r="C92"/>
      <c r="D92"/>
      <c r="E92"/>
      <c r="F92"/>
      <c r="G92"/>
      <c r="H92" s="76" t="s">
        <v>0</v>
      </c>
      <c r="I92" s="76" t="s">
        <v>1</v>
      </c>
      <c r="J92" s="76" t="s">
        <v>2</v>
      </c>
      <c r="K92" s="76" t="s">
        <v>3</v>
      </c>
      <c r="L92" s="76" t="s">
        <v>4</v>
      </c>
      <c r="M92" s="76" t="s">
        <v>27</v>
      </c>
    </row>
    <row r="93" spans="2:13" x14ac:dyDescent="0.25">
      <c r="B93" s="26" t="s">
        <v>46</v>
      </c>
      <c r="C93" s="19"/>
      <c r="D93" s="19"/>
      <c r="E93" s="19"/>
      <c r="F93" s="19"/>
      <c r="G93" s="19"/>
      <c r="H93" s="51">
        <f>SUM(H91+H50+H45+H37)</f>
        <v>0</v>
      </c>
      <c r="I93" s="51">
        <f t="shared" ref="I93:L93" si="28">SUM(I91+I50+I45+I37)</f>
        <v>0</v>
      </c>
      <c r="J93" s="51">
        <f t="shared" si="28"/>
        <v>0</v>
      </c>
      <c r="K93" s="51">
        <f t="shared" si="28"/>
        <v>0</v>
      </c>
      <c r="L93" s="51">
        <f t="shared" si="28"/>
        <v>0</v>
      </c>
      <c r="M93" s="51">
        <f>SUM(M91+M50+M45+M37)</f>
        <v>0</v>
      </c>
    </row>
    <row r="94" spans="2:13" x14ac:dyDescent="0.25">
      <c r="B94" s="26" t="s">
        <v>47</v>
      </c>
      <c r="C94" s="19"/>
      <c r="D94" s="19"/>
      <c r="E94" s="19"/>
      <c r="F94" s="19"/>
      <c r="G94" s="19"/>
      <c r="H94" s="51">
        <f>SUM(H93-H45-H66-H68-H69-H70-H71-H72-H90)</f>
        <v>0</v>
      </c>
      <c r="I94" s="51">
        <f t="shared" ref="I94:L94" si="29">SUM(I93-I45-I66-I68-I69-I70-I71-I72-I90)</f>
        <v>0</v>
      </c>
      <c r="J94" s="51">
        <f t="shared" si="29"/>
        <v>0</v>
      </c>
      <c r="K94" s="51">
        <f t="shared" si="29"/>
        <v>0</v>
      </c>
      <c r="L94" s="51">
        <f t="shared" si="29"/>
        <v>0</v>
      </c>
      <c r="M94" s="51">
        <f>M93-M90-M66-M68-M69-M70-M71-M72-M45</f>
        <v>0</v>
      </c>
    </row>
    <row r="95" spans="2:13" x14ac:dyDescent="0.25">
      <c r="B95" s="27" t="s">
        <v>48</v>
      </c>
      <c r="C95" s="28"/>
      <c r="D95" s="28"/>
      <c r="E95" s="28"/>
      <c r="F95" s="28"/>
      <c r="G95" s="28"/>
      <c r="H95" s="79">
        <f>ROUND(H94*$L$1,1)</f>
        <v>0</v>
      </c>
      <c r="I95" s="79">
        <f t="shared" ref="I95:L95" si="30">ROUND(I94*$L$1,1)</f>
        <v>0</v>
      </c>
      <c r="J95" s="79">
        <f t="shared" si="30"/>
        <v>0</v>
      </c>
      <c r="K95" s="79">
        <f t="shared" si="30"/>
        <v>0</v>
      </c>
      <c r="L95" s="79">
        <f t="shared" si="30"/>
        <v>0</v>
      </c>
      <c r="M95" s="79">
        <f>SUM(H95:L95)</f>
        <v>0</v>
      </c>
    </row>
    <row r="96" spans="2:13" x14ac:dyDescent="0.25">
      <c r="B96" s="27" t="s">
        <v>61</v>
      </c>
      <c r="C96" s="28"/>
      <c r="D96" s="28"/>
      <c r="E96" s="28"/>
      <c r="F96" s="28"/>
      <c r="G96" s="28"/>
      <c r="H96" s="79">
        <f>(MIN(50000,SUM($H79:H79))*$L$1)+(MIN(50000,SUM($H80:H80))*$L$1)+(MIN(50000,SUM($H87:H87))*$L$1)</f>
        <v>0</v>
      </c>
      <c r="I96" s="79">
        <f>(MIN(50000,SUM($H79:I79))*$L$1)+(MIN(50000,SUM($H80:I80))*$L$1)+(MIN(50000,SUM($H87:I87))*$L$1)</f>
        <v>0</v>
      </c>
      <c r="J96" s="79">
        <f>(MIN(50000,SUM($H79:J79))*$L$1)+(MIN(50000,SUM($H80:J80))*$L$1)+(MIN(50000,SUM($H87:J87))*$L$1)</f>
        <v>0</v>
      </c>
      <c r="K96" s="79">
        <f>(MIN(50000,SUM($H79:K79))*$L$1)+(MIN(50000,SUM($H80:K80))*$L$1)+(MIN(50000,SUM($H87:K87))*$L$1)</f>
        <v>0</v>
      </c>
      <c r="L96" s="79">
        <f>(MIN(50000,SUM($H79:L79))*$L$1)+(MIN(50000,SUM($H80:L80))*$L$1)+(MIN(50000,SUM($H87:L87))*$L$1)</f>
        <v>0</v>
      </c>
      <c r="M96" s="79">
        <f>SUM(H96:L96)</f>
        <v>0</v>
      </c>
    </row>
    <row r="97" spans="2:13" ht="15.75" thickBot="1" x14ac:dyDescent="0.3">
      <c r="B97" s="24" t="s">
        <v>28</v>
      </c>
      <c r="C97" s="25"/>
      <c r="D97" s="25"/>
      <c r="E97" s="25"/>
      <c r="F97" s="25"/>
      <c r="G97" s="25"/>
      <c r="H97" s="80">
        <f>H93+H95+H96</f>
        <v>0</v>
      </c>
      <c r="I97" s="80">
        <f>I93+I95+I96</f>
        <v>0</v>
      </c>
      <c r="J97" s="80">
        <f>J93+J95+J96</f>
        <v>0</v>
      </c>
      <c r="K97" s="80">
        <f>K93+K95+K96</f>
        <v>0</v>
      </c>
      <c r="L97" s="80">
        <f>L93+L95+L96</f>
        <v>0</v>
      </c>
      <c r="M97" s="80">
        <f>SUM(M93+M95+M96)</f>
        <v>0</v>
      </c>
    </row>
    <row r="98" spans="2:13" x14ac:dyDescent="0.25">
      <c r="B98" s="36"/>
      <c r="C98" s="37"/>
      <c r="D98" s="37"/>
      <c r="E98" s="37"/>
      <c r="F98" s="37"/>
      <c r="G98" s="37"/>
      <c r="H98" s="64"/>
      <c r="I98" s="64"/>
      <c r="J98" s="64"/>
      <c r="K98" s="64"/>
      <c r="L98" s="64"/>
      <c r="M98" s="64"/>
    </row>
    <row r="99" spans="2:13" x14ac:dyDescent="0.25">
      <c r="B99" s="38"/>
      <c r="C99" s="38"/>
      <c r="D99" s="38"/>
      <c r="E99" s="38"/>
      <c r="L99" s="1" t="s">
        <v>90</v>
      </c>
      <c r="M99" s="94">
        <f>M95+M96</f>
        <v>0</v>
      </c>
    </row>
  </sheetData>
  <mergeCells count="42">
    <mergeCell ref="C24:C27"/>
    <mergeCell ref="C10:C13"/>
    <mergeCell ref="C15:C20"/>
    <mergeCell ref="D15:F15"/>
    <mergeCell ref="D16:F16"/>
    <mergeCell ref="D17:F17"/>
    <mergeCell ref="D18:F18"/>
    <mergeCell ref="D19:F19"/>
    <mergeCell ref="D20:F20"/>
    <mergeCell ref="B8:E8"/>
    <mergeCell ref="D1:E1"/>
    <mergeCell ref="D2:E2"/>
    <mergeCell ref="D3:E3"/>
    <mergeCell ref="D4:E4"/>
    <mergeCell ref="D5:E5"/>
    <mergeCell ref="C29:C34"/>
    <mergeCell ref="D29:F29"/>
    <mergeCell ref="D30:F30"/>
    <mergeCell ref="D31:F31"/>
    <mergeCell ref="D32:F32"/>
    <mergeCell ref="D33:F33"/>
    <mergeCell ref="D34:F34"/>
    <mergeCell ref="D57:G57"/>
    <mergeCell ref="D40:G40"/>
    <mergeCell ref="D41:G41"/>
    <mergeCell ref="D42:G42"/>
    <mergeCell ref="D43:G43"/>
    <mergeCell ref="D44:G44"/>
    <mergeCell ref="D48:G48"/>
    <mergeCell ref="D49:G49"/>
    <mergeCell ref="D53:G53"/>
    <mergeCell ref="D54:G54"/>
    <mergeCell ref="D55:G55"/>
    <mergeCell ref="D56:G56"/>
    <mergeCell ref="D73:G73"/>
    <mergeCell ref="D75:G75"/>
    <mergeCell ref="D58:G58"/>
    <mergeCell ref="D62:G62"/>
    <mergeCell ref="D59:G59"/>
    <mergeCell ref="D60:G60"/>
    <mergeCell ref="D61:G61"/>
    <mergeCell ref="D66:G66"/>
  </mergeCells>
  <pageMargins left="0.7" right="0.7" top="0.75" bottom="0.75" header="0.3" footer="0.3"/>
  <pageSetup scale="78" orientation="landscape" r:id="rId1"/>
  <rowBreaks count="1" manualBreakCount="1">
    <brk id="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N101"/>
  <sheetViews>
    <sheetView showGridLines="0" zoomScaleNormal="100" workbookViewId="0">
      <selection activeCell="R35" sqref="R35"/>
    </sheetView>
  </sheetViews>
  <sheetFormatPr defaultColWidth="9.140625" defaultRowHeight="15" x14ac:dyDescent="0.25"/>
  <cols>
    <col min="1" max="1" width="1.5703125" style="1" customWidth="1"/>
    <col min="2" max="2" width="3.42578125" style="1" customWidth="1"/>
    <col min="3" max="3" width="7.140625" style="1" customWidth="1"/>
    <col min="4" max="4" width="12.85546875" style="1" customWidth="1"/>
    <col min="5" max="5" width="9.7109375" style="1" customWidth="1"/>
    <col min="6" max="6" width="7.5703125" style="1" customWidth="1"/>
    <col min="7" max="7" width="14.85546875" style="1" customWidth="1"/>
    <col min="8" max="8" width="13.42578125" style="1" customWidth="1"/>
    <col min="9" max="9" width="14.42578125" style="1" customWidth="1"/>
    <col min="10" max="11" width="13.42578125" style="1" customWidth="1"/>
    <col min="12" max="12" width="13.140625" style="1" customWidth="1"/>
    <col min="13" max="13" width="12.85546875" style="1" customWidth="1"/>
    <col min="14" max="14" width="9.140625" style="1"/>
    <col min="15" max="15" width="10.28515625" style="1" bestFit="1" customWidth="1"/>
    <col min="16" max="16384" width="9.140625" style="1"/>
  </cols>
  <sheetData>
    <row r="1" spans="2:14" x14ac:dyDescent="0.25">
      <c r="B1"/>
      <c r="C1" s="2"/>
      <c r="D1" s="228" t="s">
        <v>26</v>
      </c>
      <c r="E1" s="229"/>
      <c r="F1" s="29"/>
      <c r="G1" s="30"/>
      <c r="H1" s="30"/>
      <c r="I1" s="30"/>
      <c r="J1" s="3"/>
      <c r="K1" s="3" t="s">
        <v>29</v>
      </c>
      <c r="L1" s="223">
        <f>'PI 1'!L1</f>
        <v>0.41649999999999998</v>
      </c>
      <c r="M1" s="224" t="s">
        <v>110</v>
      </c>
    </row>
    <row r="2" spans="2:14" x14ac:dyDescent="0.25">
      <c r="B2"/>
      <c r="C2" s="2"/>
      <c r="D2" s="230" t="s">
        <v>13</v>
      </c>
      <c r="E2" s="231"/>
      <c r="F2" s="104"/>
      <c r="G2" s="31"/>
      <c r="H2" s="5"/>
      <c r="I2" s="5"/>
      <c r="J2"/>
      <c r="K2"/>
      <c r="L2"/>
      <c r="M2" s="6"/>
    </row>
    <row r="3" spans="2:14" x14ac:dyDescent="0.25">
      <c r="B3"/>
      <c r="C3" s="2"/>
      <c r="D3" s="230" t="s">
        <v>14</v>
      </c>
      <c r="E3" s="231"/>
      <c r="F3" s="104"/>
      <c r="G3" s="31"/>
      <c r="H3" s="32"/>
      <c r="I3" s="32"/>
      <c r="J3" s="5"/>
      <c r="K3" s="5"/>
      <c r="L3" s="5"/>
      <c r="M3" s="7"/>
    </row>
    <row r="4" spans="2:14" x14ac:dyDescent="0.25">
      <c r="B4"/>
      <c r="C4" s="2"/>
      <c r="D4" s="230" t="s">
        <v>11</v>
      </c>
      <c r="E4" s="231"/>
      <c r="F4" s="33"/>
      <c r="G4" s="33"/>
      <c r="H4" s="33"/>
      <c r="I4" s="33"/>
      <c r="J4" s="5"/>
      <c r="K4" s="5"/>
      <c r="L4" s="5"/>
      <c r="M4" s="7"/>
    </row>
    <row r="5" spans="2:14" ht="16.5" thickBot="1" x14ac:dyDescent="0.3">
      <c r="B5"/>
      <c r="C5" s="2"/>
      <c r="D5" s="232" t="s">
        <v>12</v>
      </c>
      <c r="E5" s="233"/>
      <c r="F5" s="93"/>
      <c r="G5" s="34"/>
      <c r="H5" s="34"/>
      <c r="I5" s="34"/>
      <c r="J5" s="8"/>
      <c r="K5" s="8"/>
      <c r="L5" s="8"/>
      <c r="M5" s="9"/>
    </row>
    <row r="6" spans="2:14" ht="6.75" customHeight="1" thickBot="1" x14ac:dyDescent="0.3">
      <c r="B6"/>
      <c r="C6" s="2"/>
      <c r="D6" s="2"/>
      <c r="E6" s="2"/>
      <c r="F6" s="5"/>
      <c r="G6" s="5"/>
      <c r="H6" s="5"/>
      <c r="I6" s="5"/>
      <c r="J6" s="5"/>
      <c r="K6" s="5"/>
      <c r="L6" s="5"/>
      <c r="M6" s="5"/>
    </row>
    <row r="7" spans="2:14" ht="15.75" thickBot="1" x14ac:dyDescent="0.3">
      <c r="B7" s="85"/>
      <c r="C7" s="86"/>
      <c r="D7" s="86"/>
      <c r="E7" s="86"/>
      <c r="F7" s="86"/>
      <c r="G7" s="86"/>
      <c r="H7" s="87" t="s">
        <v>0</v>
      </c>
      <c r="I7" s="87" t="s">
        <v>1</v>
      </c>
      <c r="J7" s="87" t="s">
        <v>2</v>
      </c>
      <c r="K7" s="87" t="s">
        <v>3</v>
      </c>
      <c r="L7" s="87" t="s">
        <v>4</v>
      </c>
      <c r="M7" s="88" t="s">
        <v>16</v>
      </c>
    </row>
    <row r="8" spans="2:14" x14ac:dyDescent="0.25">
      <c r="B8" s="226" t="s">
        <v>15</v>
      </c>
      <c r="C8" s="227"/>
      <c r="D8" s="227"/>
      <c r="E8" s="227"/>
      <c r="F8" s="42"/>
      <c r="G8" s="42"/>
      <c r="H8" s="42"/>
      <c r="I8" s="42"/>
      <c r="J8" s="42"/>
      <c r="K8" s="42"/>
      <c r="L8" s="42"/>
      <c r="M8" s="10"/>
    </row>
    <row r="9" spans="2:14" ht="51.75" x14ac:dyDescent="0.25">
      <c r="B9"/>
      <c r="C9" s="11" t="s">
        <v>53</v>
      </c>
      <c r="D9" s="12"/>
      <c r="E9" s="122" t="s">
        <v>82</v>
      </c>
      <c r="F9" s="123" t="s">
        <v>83</v>
      </c>
      <c r="G9" s="124" t="s">
        <v>84</v>
      </c>
      <c r="H9" s="12"/>
      <c r="I9" s="12"/>
      <c r="J9" s="12"/>
      <c r="K9" s="12"/>
      <c r="L9" s="12"/>
      <c r="M9" s="13"/>
    </row>
    <row r="10" spans="2:14" x14ac:dyDescent="0.25">
      <c r="C10" s="234" t="s">
        <v>80</v>
      </c>
      <c r="D10" s="35"/>
      <c r="E10" s="41"/>
      <c r="F10" s="41"/>
      <c r="G10" s="41"/>
      <c r="H10" s="50"/>
      <c r="I10" s="50"/>
      <c r="J10" s="50"/>
      <c r="K10" s="50"/>
      <c r="L10" s="50"/>
      <c r="M10" s="51">
        <f>SUM(H10:L10)</f>
        <v>0</v>
      </c>
      <c r="N10" s="125" t="s">
        <v>85</v>
      </c>
    </row>
    <row r="11" spans="2:14" x14ac:dyDescent="0.25">
      <c r="C11" s="235"/>
      <c r="D11" s="35"/>
      <c r="E11" s="121"/>
      <c r="F11" s="121"/>
      <c r="G11" s="121"/>
      <c r="H11" s="50"/>
      <c r="I11" s="50"/>
      <c r="J11" s="50"/>
      <c r="K11" s="50"/>
      <c r="L11" s="50"/>
      <c r="M11" s="51">
        <f>SUM(H11:L11)</f>
        <v>0</v>
      </c>
      <c r="N11" s="126" t="s">
        <v>86</v>
      </c>
    </row>
    <row r="12" spans="2:14" x14ac:dyDescent="0.25">
      <c r="C12" s="235"/>
      <c r="D12" s="35"/>
      <c r="E12" s="121"/>
      <c r="F12" s="121"/>
      <c r="G12" s="121"/>
      <c r="H12" s="50"/>
      <c r="I12" s="50"/>
      <c r="J12" s="50"/>
      <c r="K12" s="50"/>
      <c r="L12" s="50"/>
      <c r="M12" s="51">
        <f>SUM(H12:L12)</f>
        <v>0</v>
      </c>
      <c r="N12" s="126" t="s">
        <v>87</v>
      </c>
    </row>
    <row r="13" spans="2:14" x14ac:dyDescent="0.25">
      <c r="C13" s="236"/>
      <c r="D13" s="35"/>
      <c r="E13" s="121"/>
      <c r="F13" s="121"/>
      <c r="G13" s="121"/>
      <c r="H13" s="50"/>
      <c r="I13" s="50"/>
      <c r="J13" s="50"/>
      <c r="K13" s="50"/>
      <c r="L13" s="50"/>
      <c r="M13" s="51">
        <f>SUM(H13:L13)</f>
        <v>0</v>
      </c>
      <c r="N13" s="126" t="s">
        <v>135</v>
      </c>
    </row>
    <row r="14" spans="2:14" x14ac:dyDescent="0.25">
      <c r="C14" s="14"/>
      <c r="D14" s="14"/>
      <c r="E14" s="14"/>
      <c r="F14" s="14"/>
      <c r="G14" s="14" t="s">
        <v>34</v>
      </c>
      <c r="H14" s="52"/>
      <c r="I14" s="52"/>
      <c r="J14" s="52"/>
      <c r="K14" s="52"/>
      <c r="L14" s="52"/>
      <c r="M14" s="52"/>
      <c r="N14"/>
    </row>
    <row r="15" spans="2:14" x14ac:dyDescent="0.25">
      <c r="C15" s="237" t="s">
        <v>6</v>
      </c>
      <c r="D15" s="240" t="s">
        <v>7</v>
      </c>
      <c r="E15" s="241"/>
      <c r="F15" s="242"/>
      <c r="G15" s="41"/>
      <c r="H15" s="50"/>
      <c r="I15" s="50"/>
      <c r="J15" s="50"/>
      <c r="K15" s="50"/>
      <c r="L15" s="50"/>
      <c r="M15" s="51">
        <f t="shared" ref="M15:M20" si="0">SUM(H15:L15)</f>
        <v>0</v>
      </c>
      <c r="N15"/>
    </row>
    <row r="16" spans="2:14" ht="16.5" customHeight="1" x14ac:dyDescent="0.25">
      <c r="C16" s="238"/>
      <c r="D16" s="254" t="s">
        <v>32</v>
      </c>
      <c r="E16" s="255"/>
      <c r="F16" s="256"/>
      <c r="G16" s="41"/>
      <c r="H16" s="50"/>
      <c r="I16" s="50"/>
      <c r="J16" s="50"/>
      <c r="K16" s="50"/>
      <c r="L16" s="50"/>
      <c r="M16" s="51">
        <f t="shared" si="0"/>
        <v>0</v>
      </c>
      <c r="N16"/>
    </row>
    <row r="17" spans="2:14" x14ac:dyDescent="0.25">
      <c r="C17" s="238"/>
      <c r="D17" s="240" t="s">
        <v>8</v>
      </c>
      <c r="E17" s="241"/>
      <c r="F17" s="242"/>
      <c r="G17" s="41"/>
      <c r="H17" s="50"/>
      <c r="I17" s="50"/>
      <c r="J17" s="50"/>
      <c r="K17" s="50"/>
      <c r="L17" s="50"/>
      <c r="M17" s="51">
        <f t="shared" si="0"/>
        <v>0</v>
      </c>
      <c r="N17"/>
    </row>
    <row r="18" spans="2:14" x14ac:dyDescent="0.25">
      <c r="C18" s="238"/>
      <c r="D18" s="240" t="s">
        <v>9</v>
      </c>
      <c r="E18" s="241"/>
      <c r="F18" s="242"/>
      <c r="G18" s="41"/>
      <c r="H18" s="50"/>
      <c r="I18" s="50"/>
      <c r="J18" s="50"/>
      <c r="K18" s="50"/>
      <c r="L18" s="50"/>
      <c r="M18" s="51">
        <f t="shared" si="0"/>
        <v>0</v>
      </c>
      <c r="N18"/>
    </row>
    <row r="19" spans="2:14" x14ac:dyDescent="0.25">
      <c r="C19" s="238"/>
      <c r="D19" s="240" t="s">
        <v>62</v>
      </c>
      <c r="E19" s="241"/>
      <c r="F19" s="242"/>
      <c r="G19" s="41"/>
      <c r="H19" s="50"/>
      <c r="I19" s="50"/>
      <c r="J19" s="50"/>
      <c r="K19" s="50"/>
      <c r="L19" s="50"/>
      <c r="M19" s="51">
        <f t="shared" si="0"/>
        <v>0</v>
      </c>
      <c r="N19"/>
    </row>
    <row r="20" spans="2:14" x14ac:dyDescent="0.25">
      <c r="C20" s="238"/>
      <c r="D20" s="240" t="s">
        <v>59</v>
      </c>
      <c r="E20" s="241"/>
      <c r="F20" s="242"/>
      <c r="G20" s="41"/>
      <c r="H20" s="50"/>
      <c r="I20" s="50"/>
      <c r="J20" s="50"/>
      <c r="K20" s="50"/>
      <c r="L20" s="50"/>
      <c r="M20" s="51">
        <f t="shared" si="0"/>
        <v>0</v>
      </c>
      <c r="N20"/>
    </row>
    <row r="21" spans="2:14" x14ac:dyDescent="0.25">
      <c r="C21" s="22"/>
      <c r="D21" s="23" t="s">
        <v>18</v>
      </c>
      <c r="E21" s="23"/>
      <c r="F21" s="23"/>
      <c r="G21" s="23"/>
      <c r="H21" s="53">
        <f t="shared" ref="H21:M21" si="1">SUM(H10:H20)</f>
        <v>0</v>
      </c>
      <c r="I21" s="53">
        <f t="shared" si="1"/>
        <v>0</v>
      </c>
      <c r="J21" s="53">
        <f t="shared" si="1"/>
        <v>0</v>
      </c>
      <c r="K21" s="53">
        <f t="shared" si="1"/>
        <v>0</v>
      </c>
      <c r="L21" s="53">
        <f t="shared" si="1"/>
        <v>0</v>
      </c>
      <c r="M21" s="54">
        <f t="shared" si="1"/>
        <v>0</v>
      </c>
      <c r="N21"/>
    </row>
    <row r="22" spans="2:14" ht="6.75" customHeight="1" x14ac:dyDescent="0.25">
      <c r="C22"/>
      <c r="D22"/>
      <c r="E22"/>
      <c r="F22"/>
      <c r="G22"/>
      <c r="H22" s="55"/>
      <c r="I22" s="55"/>
      <c r="J22" s="55"/>
      <c r="K22" s="55"/>
      <c r="L22" s="55"/>
      <c r="M22" s="55"/>
      <c r="N22"/>
    </row>
    <row r="23" spans="2:14" ht="15.75" thickBot="1" x14ac:dyDescent="0.3">
      <c r="C23" s="11" t="s">
        <v>19</v>
      </c>
      <c r="D23" s="12"/>
      <c r="E23" s="12"/>
      <c r="F23" s="12"/>
      <c r="G23" s="128" t="s">
        <v>20</v>
      </c>
      <c r="H23" s="56"/>
      <c r="I23" s="56"/>
      <c r="J23" s="56"/>
      <c r="K23" s="56"/>
      <c r="L23" s="56"/>
      <c r="M23" s="57"/>
      <c r="N23" s="171" t="s">
        <v>111</v>
      </c>
    </row>
    <row r="24" spans="2:14" ht="15.75" thickBot="1" x14ac:dyDescent="0.3">
      <c r="C24" s="234" t="s">
        <v>17</v>
      </c>
      <c r="D24" s="20">
        <f>D10</f>
        <v>0</v>
      </c>
      <c r="E24" s="19"/>
      <c r="F24" s="19"/>
      <c r="G24" s="129">
        <v>0.42749999999999999</v>
      </c>
      <c r="H24" s="127">
        <f>ROUND(H10*$G$24,0)</f>
        <v>0</v>
      </c>
      <c r="I24" s="114">
        <f t="shared" ref="I24:L24" si="2">ROUND(I10*$G$24,0)</f>
        <v>0</v>
      </c>
      <c r="J24" s="114">
        <f t="shared" si="2"/>
        <v>0</v>
      </c>
      <c r="K24" s="114">
        <f t="shared" si="2"/>
        <v>0</v>
      </c>
      <c r="L24" s="114">
        <f t="shared" si="2"/>
        <v>0</v>
      </c>
      <c r="M24" s="51">
        <f>SUM(H24:L24)</f>
        <v>0</v>
      </c>
      <c r="N24" s="125" t="s">
        <v>85</v>
      </c>
    </row>
    <row r="25" spans="2:14" ht="15.75" thickBot="1" x14ac:dyDescent="0.3">
      <c r="C25" s="235"/>
      <c r="D25" s="20">
        <f t="shared" ref="D25:D27" si="3">D11</f>
        <v>0</v>
      </c>
      <c r="E25" s="19"/>
      <c r="F25" s="19"/>
      <c r="G25" s="129">
        <v>0.42749999999999999</v>
      </c>
      <c r="H25" s="127">
        <f>ROUND(H11*$G$25,0)</f>
        <v>0</v>
      </c>
      <c r="I25" s="114">
        <f t="shared" ref="I25:L25" si="4">ROUND(I11*$G$25,0)</f>
        <v>0</v>
      </c>
      <c r="J25" s="114">
        <f t="shared" si="4"/>
        <v>0</v>
      </c>
      <c r="K25" s="114">
        <f t="shared" si="4"/>
        <v>0</v>
      </c>
      <c r="L25" s="114">
        <f t="shared" si="4"/>
        <v>0</v>
      </c>
      <c r="M25" s="51">
        <f>SUM(H25:L25)</f>
        <v>0</v>
      </c>
      <c r="N25" s="126" t="s">
        <v>86</v>
      </c>
    </row>
    <row r="26" spans="2:14" ht="15.75" thickBot="1" x14ac:dyDescent="0.3">
      <c r="C26" s="235"/>
      <c r="D26" s="20">
        <f t="shared" si="3"/>
        <v>0</v>
      </c>
      <c r="E26" s="19"/>
      <c r="F26" s="19"/>
      <c r="G26" s="129">
        <v>0.42749999999999999</v>
      </c>
      <c r="H26" s="127">
        <f>ROUND(H12*$G$26,0)</f>
        <v>0</v>
      </c>
      <c r="I26" s="114">
        <f t="shared" ref="I26" si="5">I12*G26</f>
        <v>0</v>
      </c>
      <c r="J26" s="114">
        <f t="shared" ref="J26" si="6">J12*G26</f>
        <v>0</v>
      </c>
      <c r="K26" s="114">
        <f t="shared" ref="K26" si="7">K12*G26</f>
        <v>0</v>
      </c>
      <c r="L26" s="114">
        <f t="shared" ref="L26" si="8">L12*G26</f>
        <v>0</v>
      </c>
      <c r="M26" s="51">
        <f>SUM(H26:L26)</f>
        <v>0</v>
      </c>
      <c r="N26" s="126" t="s">
        <v>87</v>
      </c>
    </row>
    <row r="27" spans="2:14" x14ac:dyDescent="0.25">
      <c r="B27"/>
      <c r="C27" s="236"/>
      <c r="D27" s="20">
        <f t="shared" si="3"/>
        <v>0</v>
      </c>
      <c r="E27" s="19"/>
      <c r="F27" s="19"/>
      <c r="G27" s="129">
        <v>0.42749999999999999</v>
      </c>
      <c r="H27" s="127">
        <f>ROUND(H13*$G$27,0)</f>
        <v>0</v>
      </c>
      <c r="I27" s="114">
        <f t="shared" ref="I27:L27" si="9">ROUND(I13*$G$27,0)</f>
        <v>0</v>
      </c>
      <c r="J27" s="114">
        <f t="shared" si="9"/>
        <v>0</v>
      </c>
      <c r="K27" s="114">
        <f t="shared" si="9"/>
        <v>0</v>
      </c>
      <c r="L27" s="114">
        <f t="shared" si="9"/>
        <v>0</v>
      </c>
      <c r="M27" s="51">
        <f>SUM(H27:L27)</f>
        <v>0</v>
      </c>
      <c r="N27" s="126" t="s">
        <v>133</v>
      </c>
    </row>
    <row r="28" spans="2:14" x14ac:dyDescent="0.25">
      <c r="B28"/>
      <c r="C28" s="15"/>
      <c r="D28" s="15"/>
      <c r="E28" s="15"/>
      <c r="F28" s="15"/>
      <c r="G28" s="15"/>
      <c r="H28" s="58"/>
      <c r="I28" s="58"/>
      <c r="J28" s="58"/>
      <c r="K28" s="58"/>
      <c r="L28" s="58"/>
      <c r="M28" s="58"/>
    </row>
    <row r="29" spans="2:14" x14ac:dyDescent="0.25">
      <c r="B29"/>
      <c r="C29" s="237" t="s">
        <v>6</v>
      </c>
      <c r="D29" s="240" t="str">
        <f t="shared" ref="D29:D34" si="10">D15</f>
        <v>PostDoctoral Associates</v>
      </c>
      <c r="E29" s="241"/>
      <c r="F29" s="242"/>
      <c r="G29" s="21">
        <v>0.42749999999999999</v>
      </c>
      <c r="H29" s="114">
        <f>ROUND(H15*$G$29,0)</f>
        <v>0</v>
      </c>
      <c r="I29" s="114">
        <f t="shared" ref="I29:L29" si="11">ROUND(I15*$G$29,0)</f>
        <v>0</v>
      </c>
      <c r="J29" s="114">
        <f t="shared" si="11"/>
        <v>0</v>
      </c>
      <c r="K29" s="114">
        <f t="shared" si="11"/>
        <v>0</v>
      </c>
      <c r="L29" s="114">
        <f t="shared" si="11"/>
        <v>0</v>
      </c>
      <c r="M29" s="51">
        <f t="shared" ref="M29:M34" si="12">SUM(H29:L29)</f>
        <v>0</v>
      </c>
    </row>
    <row r="30" spans="2:14" ht="24.75" customHeight="1" x14ac:dyDescent="0.25">
      <c r="B30"/>
      <c r="C30" s="238"/>
      <c r="D30" s="240" t="str">
        <f t="shared" si="10"/>
        <v>Other Professionals (Techs, etc.)</v>
      </c>
      <c r="E30" s="241"/>
      <c r="F30" s="242"/>
      <c r="G30" s="21">
        <v>0.42749999999999999</v>
      </c>
      <c r="H30" s="114">
        <f>ROUND(H16*$G$30,0)</f>
        <v>0</v>
      </c>
      <c r="I30" s="114">
        <f t="shared" ref="I30:L30" si="13">ROUND(I16*$G$30,0)</f>
        <v>0</v>
      </c>
      <c r="J30" s="114">
        <f t="shared" si="13"/>
        <v>0</v>
      </c>
      <c r="K30" s="114">
        <f t="shared" si="13"/>
        <v>0</v>
      </c>
      <c r="L30" s="114">
        <f t="shared" si="13"/>
        <v>0</v>
      </c>
      <c r="M30" s="51">
        <f t="shared" si="12"/>
        <v>0</v>
      </c>
    </row>
    <row r="31" spans="2:14" x14ac:dyDescent="0.25">
      <c r="B31"/>
      <c r="C31" s="238"/>
      <c r="D31" s="240" t="str">
        <f t="shared" si="10"/>
        <v>Admin/Clerical</v>
      </c>
      <c r="E31" s="241"/>
      <c r="F31" s="242"/>
      <c r="G31" s="21">
        <v>0.42749999999999999</v>
      </c>
      <c r="H31" s="114">
        <f>ROUND(H17*$G$31,0)</f>
        <v>0</v>
      </c>
      <c r="I31" s="114">
        <f t="shared" ref="I31:L31" si="14">ROUND(I17*$G$31,0)</f>
        <v>0</v>
      </c>
      <c r="J31" s="114">
        <f t="shared" si="14"/>
        <v>0</v>
      </c>
      <c r="K31" s="114">
        <f t="shared" si="14"/>
        <v>0</v>
      </c>
      <c r="L31" s="114">
        <f t="shared" si="14"/>
        <v>0</v>
      </c>
      <c r="M31" s="51">
        <f t="shared" si="12"/>
        <v>0</v>
      </c>
    </row>
    <row r="32" spans="2:14" x14ac:dyDescent="0.25">
      <c r="B32"/>
      <c r="C32" s="238"/>
      <c r="D32" s="240" t="str">
        <f t="shared" si="10"/>
        <v>Graduate Students</v>
      </c>
      <c r="E32" s="241"/>
      <c r="F32" s="242"/>
      <c r="G32" s="21">
        <v>0.26</v>
      </c>
      <c r="H32" s="114">
        <f>ROUND(H18*$G$32,0)</f>
        <v>0</v>
      </c>
      <c r="I32" s="114">
        <f t="shared" ref="I32:L32" si="15">ROUND(I18*$G$32,0)</f>
        <v>0</v>
      </c>
      <c r="J32" s="114">
        <f t="shared" si="15"/>
        <v>0</v>
      </c>
      <c r="K32" s="114">
        <f t="shared" si="15"/>
        <v>0</v>
      </c>
      <c r="L32" s="114">
        <f t="shared" si="15"/>
        <v>0</v>
      </c>
      <c r="M32" s="51">
        <f t="shared" si="12"/>
        <v>0</v>
      </c>
    </row>
    <row r="33" spans="2:13" x14ac:dyDescent="0.25">
      <c r="B33"/>
      <c r="C33" s="238"/>
      <c r="D33" s="240" t="str">
        <f t="shared" si="10"/>
        <v>Undergraduates</v>
      </c>
      <c r="E33" s="241"/>
      <c r="F33" s="242"/>
      <c r="G33" s="21">
        <v>1.4999999999999999E-2</v>
      </c>
      <c r="H33" s="114">
        <f>ROUND(H19*$G$33,0)</f>
        <v>0</v>
      </c>
      <c r="I33" s="114">
        <f t="shared" ref="I33:L33" si="16">ROUND(I19*$G$33,0)</f>
        <v>0</v>
      </c>
      <c r="J33" s="114">
        <f t="shared" si="16"/>
        <v>0</v>
      </c>
      <c r="K33" s="114">
        <f t="shared" si="16"/>
        <v>0</v>
      </c>
      <c r="L33" s="114">
        <f t="shared" si="16"/>
        <v>0</v>
      </c>
      <c r="M33" s="51">
        <f t="shared" si="12"/>
        <v>0</v>
      </c>
    </row>
    <row r="34" spans="2:13" x14ac:dyDescent="0.25">
      <c r="B34"/>
      <c r="C34" s="239"/>
      <c r="D34" s="240" t="str">
        <f t="shared" si="10"/>
        <v>Temp (Employee Type?)</v>
      </c>
      <c r="E34" s="241"/>
      <c r="F34" s="242"/>
      <c r="G34" s="21">
        <v>0.245</v>
      </c>
      <c r="H34" s="114">
        <f>ROUND(H20*$G$34,0)</f>
        <v>0</v>
      </c>
      <c r="I34" s="114">
        <f t="shared" ref="I34:L34" si="17">ROUND(I20*$G$34,0)</f>
        <v>0</v>
      </c>
      <c r="J34" s="114">
        <f t="shared" si="17"/>
        <v>0</v>
      </c>
      <c r="K34" s="114">
        <f t="shared" si="17"/>
        <v>0</v>
      </c>
      <c r="L34" s="114">
        <f t="shared" si="17"/>
        <v>0</v>
      </c>
      <c r="M34" s="51">
        <f t="shared" si="12"/>
        <v>0</v>
      </c>
    </row>
    <row r="35" spans="2:13" x14ac:dyDescent="0.25">
      <c r="B35"/>
      <c r="C35" s="73"/>
      <c r="D35" s="74" t="s">
        <v>21</v>
      </c>
      <c r="E35" s="74"/>
      <c r="F35" s="74"/>
      <c r="G35" s="115"/>
      <c r="H35" s="75">
        <f t="shared" ref="H35:M35" si="18">SUM(H24:H34)</f>
        <v>0</v>
      </c>
      <c r="I35" s="75">
        <f>SUM(I24:I34)</f>
        <v>0</v>
      </c>
      <c r="J35" s="75">
        <f>SUM(J24:J34)</f>
        <v>0</v>
      </c>
      <c r="K35" s="75">
        <f t="shared" si="18"/>
        <v>0</v>
      </c>
      <c r="L35" s="75">
        <f t="shared" si="18"/>
        <v>0</v>
      </c>
      <c r="M35" s="75">
        <f t="shared" si="18"/>
        <v>0</v>
      </c>
    </row>
    <row r="36" spans="2:13" ht="6.75" customHeight="1" x14ac:dyDescent="0.25">
      <c r="B36"/>
      <c r="C36"/>
      <c r="D36"/>
      <c r="E36"/>
      <c r="F36"/>
      <c r="G36" s="116"/>
      <c r="H36" s="55"/>
      <c r="I36" s="55"/>
      <c r="J36" s="55"/>
      <c r="K36" s="55"/>
      <c r="L36" s="55"/>
      <c r="M36" s="55"/>
    </row>
    <row r="37" spans="2:13" x14ac:dyDescent="0.25">
      <c r="B37"/>
      <c r="C37" s="65"/>
      <c r="D37" s="66" t="s">
        <v>22</v>
      </c>
      <c r="E37" s="66"/>
      <c r="F37" s="66"/>
      <c r="G37" s="117"/>
      <c r="H37" s="68">
        <f t="shared" ref="H37:L37" si="19">SUM(H21,H35)</f>
        <v>0</v>
      </c>
      <c r="I37" s="68">
        <f t="shared" si="19"/>
        <v>0</v>
      </c>
      <c r="J37" s="68">
        <f t="shared" si="19"/>
        <v>0</v>
      </c>
      <c r="K37" s="68">
        <f>SUM(K21,K35)</f>
        <v>0</v>
      </c>
      <c r="L37" s="68">
        <f t="shared" si="19"/>
        <v>0</v>
      </c>
      <c r="M37" s="68">
        <f>SUM(M21,M35)</f>
        <v>0</v>
      </c>
    </row>
    <row r="38" spans="2:13" ht="6.75" customHeight="1" x14ac:dyDescent="0.25">
      <c r="B38"/>
      <c r="C38"/>
      <c r="D38"/>
      <c r="E38"/>
      <c r="F38"/>
      <c r="G38" s="116"/>
      <c r="H38" s="55"/>
      <c r="I38" s="55"/>
      <c r="J38" s="55"/>
      <c r="K38" s="55"/>
      <c r="L38" s="55"/>
      <c r="M38" s="55"/>
    </row>
    <row r="39" spans="2:13" x14ac:dyDescent="0.25">
      <c r="B39" s="16" t="s">
        <v>45</v>
      </c>
      <c r="C39" s="17"/>
      <c r="D39" s="17"/>
      <c r="E39" s="17"/>
      <c r="F39" s="17"/>
      <c r="G39" s="118"/>
      <c r="H39" s="59"/>
      <c r="I39" s="59"/>
      <c r="J39" s="59"/>
      <c r="K39" s="59"/>
      <c r="L39" s="59"/>
      <c r="M39" s="60"/>
    </row>
    <row r="40" spans="2:13" x14ac:dyDescent="0.25">
      <c r="B40"/>
      <c r="C40" s="18">
        <v>1</v>
      </c>
      <c r="D40" s="245"/>
      <c r="E40" s="245"/>
      <c r="F40" s="245"/>
      <c r="G40" s="245"/>
      <c r="H40" s="50"/>
      <c r="I40" s="50"/>
      <c r="J40" s="50"/>
      <c r="K40" s="50"/>
      <c r="L40" s="50"/>
      <c r="M40" s="51">
        <f>SUM(H40:L40)</f>
        <v>0</v>
      </c>
    </row>
    <row r="41" spans="2:13" x14ac:dyDescent="0.25">
      <c r="B41"/>
      <c r="C41" s="40">
        <v>2</v>
      </c>
      <c r="D41" s="245"/>
      <c r="E41" s="245"/>
      <c r="F41" s="245"/>
      <c r="G41" s="245"/>
      <c r="H41" s="50"/>
      <c r="I41" s="50"/>
      <c r="J41" s="50"/>
      <c r="K41" s="50"/>
      <c r="L41" s="50"/>
      <c r="M41" s="51">
        <f t="shared" ref="M41:M44" si="20">SUM(H41:L41)</f>
        <v>0</v>
      </c>
    </row>
    <row r="42" spans="2:13" x14ac:dyDescent="0.25">
      <c r="B42"/>
      <c r="C42" s="40">
        <v>3</v>
      </c>
      <c r="D42" s="245"/>
      <c r="E42" s="245"/>
      <c r="F42" s="245"/>
      <c r="G42" s="245"/>
      <c r="H42" s="50"/>
      <c r="I42" s="50"/>
      <c r="J42" s="50"/>
      <c r="K42" s="50"/>
      <c r="L42" s="50"/>
      <c r="M42" s="51">
        <f t="shared" si="20"/>
        <v>0</v>
      </c>
    </row>
    <row r="43" spans="2:13" x14ac:dyDescent="0.25">
      <c r="B43"/>
      <c r="C43" s="40">
        <v>4</v>
      </c>
      <c r="D43" s="245"/>
      <c r="E43" s="245"/>
      <c r="F43" s="245"/>
      <c r="G43" s="245"/>
      <c r="H43" s="50"/>
      <c r="I43" s="50"/>
      <c r="J43" s="50"/>
      <c r="K43" s="50"/>
      <c r="L43" s="50"/>
      <c r="M43" s="51">
        <f t="shared" si="20"/>
        <v>0</v>
      </c>
    </row>
    <row r="44" spans="2:13" x14ac:dyDescent="0.25">
      <c r="B44"/>
      <c r="C44" s="40">
        <v>5</v>
      </c>
      <c r="D44" s="245"/>
      <c r="E44" s="245"/>
      <c r="F44" s="245"/>
      <c r="G44" s="245"/>
      <c r="H44" s="50"/>
      <c r="I44" s="50"/>
      <c r="J44" s="50"/>
      <c r="K44" s="50"/>
      <c r="L44" s="50"/>
      <c r="M44" s="51">
        <f t="shared" si="20"/>
        <v>0</v>
      </c>
    </row>
    <row r="45" spans="2:13" x14ac:dyDescent="0.25">
      <c r="B45"/>
      <c r="C45" s="67"/>
      <c r="D45" s="67" t="s">
        <v>23</v>
      </c>
      <c r="E45" s="67"/>
      <c r="F45" s="67"/>
      <c r="G45" s="119"/>
      <c r="H45" s="68">
        <f t="shared" ref="H45:M45" si="21">SUM(H40:H44)</f>
        <v>0</v>
      </c>
      <c r="I45" s="68">
        <f t="shared" si="21"/>
        <v>0</v>
      </c>
      <c r="J45" s="68">
        <f t="shared" si="21"/>
        <v>0</v>
      </c>
      <c r="K45" s="68">
        <f t="shared" si="21"/>
        <v>0</v>
      </c>
      <c r="L45" s="68">
        <f t="shared" si="21"/>
        <v>0</v>
      </c>
      <c r="M45" s="68">
        <f t="shared" si="21"/>
        <v>0</v>
      </c>
    </row>
    <row r="46" spans="2:13" ht="6.75" customHeight="1" x14ac:dyDescent="0.25">
      <c r="B46"/>
      <c r="C46"/>
      <c r="D46"/>
      <c r="E46"/>
      <c r="F46"/>
      <c r="G46" s="116"/>
      <c r="H46" s="55"/>
      <c r="I46" s="55"/>
      <c r="J46" s="55"/>
      <c r="K46" s="55"/>
      <c r="L46" s="55"/>
      <c r="M46" s="55"/>
    </row>
    <row r="47" spans="2:13" x14ac:dyDescent="0.25">
      <c r="B47" s="16" t="s">
        <v>24</v>
      </c>
      <c r="C47" s="17"/>
      <c r="D47" s="17"/>
      <c r="E47" s="17"/>
      <c r="F47" s="17"/>
      <c r="G47" s="118"/>
      <c r="H47" s="59"/>
      <c r="I47" s="59"/>
      <c r="J47" s="59"/>
      <c r="K47" s="59"/>
      <c r="L47" s="59"/>
      <c r="M47" s="60"/>
    </row>
    <row r="48" spans="2:13" x14ac:dyDescent="0.25">
      <c r="B48"/>
      <c r="C48" s="40">
        <v>1</v>
      </c>
      <c r="D48" s="243" t="s">
        <v>30</v>
      </c>
      <c r="E48" s="243"/>
      <c r="F48" s="243"/>
      <c r="G48" s="243"/>
      <c r="H48" s="50"/>
      <c r="I48" s="50"/>
      <c r="J48" s="50"/>
      <c r="K48" s="50"/>
      <c r="L48" s="50"/>
      <c r="M48" s="51">
        <f>SUM(H48:L48)</f>
        <v>0</v>
      </c>
    </row>
    <row r="49" spans="2:13" ht="23.45" customHeight="1" x14ac:dyDescent="0.25">
      <c r="B49"/>
      <c r="C49" s="40">
        <v>2</v>
      </c>
      <c r="D49" s="244" t="s">
        <v>88</v>
      </c>
      <c r="E49" s="243"/>
      <c r="F49" s="243"/>
      <c r="G49" s="243"/>
      <c r="H49" s="50"/>
      <c r="I49" s="50"/>
      <c r="J49" s="50"/>
      <c r="K49" s="50"/>
      <c r="L49" s="50"/>
      <c r="M49" s="51">
        <f>SUM(H49:L49)</f>
        <v>0</v>
      </c>
    </row>
    <row r="50" spans="2:13" x14ac:dyDescent="0.25">
      <c r="B50"/>
      <c r="C50" s="67"/>
      <c r="D50" s="67" t="s">
        <v>5</v>
      </c>
      <c r="E50" s="67"/>
      <c r="F50" s="67"/>
      <c r="G50" s="67"/>
      <c r="H50" s="68">
        <f t="shared" ref="H50:M50" si="22">SUM(H48:H49)</f>
        <v>0</v>
      </c>
      <c r="I50" s="68">
        <f t="shared" si="22"/>
        <v>0</v>
      </c>
      <c r="J50" s="68">
        <f t="shared" si="22"/>
        <v>0</v>
      </c>
      <c r="K50" s="68">
        <f t="shared" si="22"/>
        <v>0</v>
      </c>
      <c r="L50" s="68">
        <f t="shared" si="22"/>
        <v>0</v>
      </c>
      <c r="M50" s="68">
        <f t="shared" si="22"/>
        <v>0</v>
      </c>
    </row>
    <row r="51" spans="2:13" ht="6.75" customHeight="1" x14ac:dyDescent="0.25">
      <c r="B51"/>
      <c r="C51"/>
      <c r="D51"/>
      <c r="E51"/>
      <c r="F51"/>
      <c r="G51"/>
      <c r="H51" s="55"/>
      <c r="I51" s="55"/>
      <c r="J51" s="55"/>
      <c r="K51" s="55"/>
      <c r="L51" s="55"/>
      <c r="M51" s="55"/>
    </row>
    <row r="52" spans="2:13" x14ac:dyDescent="0.25">
      <c r="B52" s="17" t="s">
        <v>25</v>
      </c>
      <c r="C52" s="17"/>
      <c r="D52" s="17"/>
      <c r="E52" s="17"/>
      <c r="F52" s="153"/>
      <c r="G52" s="17"/>
      <c r="H52" s="99"/>
      <c r="I52" s="99"/>
      <c r="J52" s="99"/>
      <c r="K52" s="99"/>
      <c r="L52" s="99"/>
      <c r="M52" s="100"/>
    </row>
    <row r="53" spans="2:13" x14ac:dyDescent="0.25">
      <c r="B53" s="182"/>
      <c r="C53" s="190">
        <v>1</v>
      </c>
      <c r="D53" s="257" t="s">
        <v>35</v>
      </c>
      <c r="E53" s="243"/>
      <c r="F53" s="243"/>
      <c r="G53" s="243"/>
      <c r="H53" s="189"/>
      <c r="I53" s="189"/>
      <c r="J53" s="189"/>
      <c r="K53" s="189"/>
      <c r="L53" s="189"/>
      <c r="M53" s="51">
        <f>SUM(H53:L53)</f>
        <v>0</v>
      </c>
    </row>
    <row r="54" spans="2:13" x14ac:dyDescent="0.25">
      <c r="B54" s="182"/>
      <c r="C54" s="190">
        <v>2</v>
      </c>
      <c r="D54" s="247" t="s">
        <v>36</v>
      </c>
      <c r="E54" s="247"/>
      <c r="F54" s="247"/>
      <c r="G54" s="248"/>
      <c r="H54" s="189"/>
      <c r="I54" s="189"/>
      <c r="J54" s="189"/>
      <c r="K54" s="189"/>
      <c r="L54" s="189"/>
      <c r="M54" s="51">
        <f>SUM(H54:L54)</f>
        <v>0</v>
      </c>
    </row>
    <row r="55" spans="2:13" x14ac:dyDescent="0.25">
      <c r="B55" s="182"/>
      <c r="C55" s="190">
        <v>3</v>
      </c>
      <c r="D55" s="247" t="s">
        <v>37</v>
      </c>
      <c r="E55" s="247"/>
      <c r="F55" s="247"/>
      <c r="G55" s="248"/>
      <c r="H55" s="189"/>
      <c r="I55" s="189"/>
      <c r="J55" s="189"/>
      <c r="K55" s="189"/>
      <c r="L55" s="189"/>
      <c r="M55" s="51">
        <f t="shared" ref="M55:M72" si="23">SUM(H55:L55)</f>
        <v>0</v>
      </c>
    </row>
    <row r="56" spans="2:13" x14ac:dyDescent="0.25">
      <c r="B56" s="182"/>
      <c r="C56" s="190">
        <v>4</v>
      </c>
      <c r="D56" s="257" t="s">
        <v>58</v>
      </c>
      <c r="E56" s="243"/>
      <c r="F56" s="243"/>
      <c r="G56" s="243"/>
      <c r="H56" s="189"/>
      <c r="I56" s="189"/>
      <c r="J56" s="189"/>
      <c r="K56" s="189"/>
      <c r="L56" s="189"/>
      <c r="M56" s="51">
        <f t="shared" si="23"/>
        <v>0</v>
      </c>
    </row>
    <row r="57" spans="2:13" x14ac:dyDescent="0.25">
      <c r="B57" s="182"/>
      <c r="C57" s="190">
        <v>5</v>
      </c>
      <c r="D57" s="257" t="s">
        <v>38</v>
      </c>
      <c r="E57" s="243"/>
      <c r="F57" s="243"/>
      <c r="G57" s="243"/>
      <c r="H57" s="189"/>
      <c r="I57" s="189"/>
      <c r="J57" s="189"/>
      <c r="K57" s="189"/>
      <c r="L57" s="189"/>
      <c r="M57" s="51">
        <f t="shared" si="23"/>
        <v>0</v>
      </c>
    </row>
    <row r="58" spans="2:13" x14ac:dyDescent="0.25">
      <c r="B58" s="182"/>
      <c r="C58" s="190">
        <v>6</v>
      </c>
      <c r="D58" s="257" t="s">
        <v>89</v>
      </c>
      <c r="E58" s="243"/>
      <c r="F58" s="243"/>
      <c r="G58" s="243"/>
      <c r="H58" s="189"/>
      <c r="I58" s="189"/>
      <c r="J58" s="189"/>
      <c r="K58" s="189"/>
      <c r="L58" s="189"/>
      <c r="M58" s="51">
        <f t="shared" si="23"/>
        <v>0</v>
      </c>
    </row>
    <row r="59" spans="2:13" x14ac:dyDescent="0.25">
      <c r="B59"/>
      <c r="C59" s="190">
        <v>7</v>
      </c>
      <c r="D59" s="257" t="s">
        <v>42</v>
      </c>
      <c r="E59" s="243"/>
      <c r="F59" s="243"/>
      <c r="G59" s="243"/>
      <c r="H59" s="50"/>
      <c r="I59" s="50"/>
      <c r="J59" s="50"/>
      <c r="K59" s="50"/>
      <c r="L59" s="50"/>
      <c r="M59" s="51">
        <f t="shared" si="23"/>
        <v>0</v>
      </c>
    </row>
    <row r="60" spans="2:13" ht="17.25" customHeight="1" x14ac:dyDescent="0.25">
      <c r="B60"/>
      <c r="C60" s="190">
        <v>8</v>
      </c>
      <c r="D60" s="257" t="s">
        <v>39</v>
      </c>
      <c r="E60" s="243"/>
      <c r="F60" s="243"/>
      <c r="G60" s="243"/>
      <c r="H60" s="50"/>
      <c r="I60" s="50"/>
      <c r="J60" s="50"/>
      <c r="K60" s="50"/>
      <c r="L60" s="50"/>
      <c r="M60" s="51">
        <f t="shared" si="23"/>
        <v>0</v>
      </c>
    </row>
    <row r="61" spans="2:13" x14ac:dyDescent="0.25">
      <c r="B61"/>
      <c r="C61" s="190">
        <v>9</v>
      </c>
      <c r="D61" s="257" t="s">
        <v>40</v>
      </c>
      <c r="E61" s="243"/>
      <c r="F61" s="243"/>
      <c r="G61" s="243"/>
      <c r="H61" s="50"/>
      <c r="I61" s="50"/>
      <c r="J61" s="50"/>
      <c r="K61" s="50"/>
      <c r="L61" s="50"/>
      <c r="M61" s="51">
        <f t="shared" si="23"/>
        <v>0</v>
      </c>
    </row>
    <row r="62" spans="2:13" x14ac:dyDescent="0.25">
      <c r="B62"/>
      <c r="C62" s="190">
        <v>10</v>
      </c>
      <c r="D62" s="258" t="s">
        <v>41</v>
      </c>
      <c r="E62" s="259"/>
      <c r="F62" s="259"/>
      <c r="G62" s="259"/>
      <c r="H62" s="50"/>
      <c r="I62" s="50"/>
      <c r="J62" s="50"/>
      <c r="K62" s="50"/>
      <c r="L62" s="50"/>
      <c r="M62" s="51">
        <f t="shared" si="23"/>
        <v>0</v>
      </c>
    </row>
    <row r="63" spans="2:13" x14ac:dyDescent="0.25">
      <c r="B63"/>
      <c r="C63" s="190">
        <v>11</v>
      </c>
      <c r="D63" s="49" t="s">
        <v>43</v>
      </c>
      <c r="E63" s="49"/>
      <c r="F63" s="49"/>
      <c r="G63" s="39"/>
      <c r="H63" s="50"/>
      <c r="I63" s="50"/>
      <c r="J63" s="50"/>
      <c r="K63" s="50"/>
      <c r="L63" s="50"/>
      <c r="M63" s="51">
        <f t="shared" si="23"/>
        <v>0</v>
      </c>
    </row>
    <row r="64" spans="2:13" x14ac:dyDescent="0.25">
      <c r="B64"/>
      <c r="C64" s="190">
        <v>12</v>
      </c>
      <c r="D64" s="1" t="s">
        <v>74</v>
      </c>
      <c r="H64" s="50"/>
      <c r="I64" s="50"/>
      <c r="J64" s="50"/>
      <c r="K64" s="50"/>
      <c r="L64" s="50"/>
      <c r="M64" s="51">
        <f t="shared" si="23"/>
        <v>0</v>
      </c>
    </row>
    <row r="65" spans="2:13" x14ac:dyDescent="0.25">
      <c r="B65"/>
      <c r="C65" s="190">
        <v>13</v>
      </c>
      <c r="D65" s="49" t="s">
        <v>57</v>
      </c>
      <c r="E65" s="49"/>
      <c r="F65" s="49"/>
      <c r="G65" s="39"/>
      <c r="H65" s="50"/>
      <c r="I65" s="50"/>
      <c r="J65" s="50"/>
      <c r="K65" s="50"/>
      <c r="L65" s="50"/>
      <c r="M65" s="51">
        <f t="shared" si="23"/>
        <v>0</v>
      </c>
    </row>
    <row r="66" spans="2:13" x14ac:dyDescent="0.25">
      <c r="B66"/>
      <c r="C66" s="190">
        <v>14</v>
      </c>
      <c r="D66" s="247" t="s">
        <v>55</v>
      </c>
      <c r="E66" s="247"/>
      <c r="F66" s="247"/>
      <c r="G66" s="248"/>
      <c r="H66" s="50"/>
      <c r="I66" s="50"/>
      <c r="J66" s="50"/>
      <c r="K66" s="50"/>
      <c r="L66" s="50"/>
      <c r="M66" s="51">
        <f t="shared" si="23"/>
        <v>0</v>
      </c>
    </row>
    <row r="67" spans="2:13" x14ac:dyDescent="0.25">
      <c r="B67"/>
      <c r="C67" s="190">
        <v>15</v>
      </c>
      <c r="D67" s="5" t="s">
        <v>56</v>
      </c>
      <c r="E67" s="5"/>
      <c r="F67" s="5"/>
      <c r="G67" s="5"/>
      <c r="H67" s="50"/>
      <c r="I67" s="50"/>
      <c r="J67" s="50"/>
      <c r="K67" s="50"/>
      <c r="L67" s="50"/>
      <c r="M67" s="51">
        <f t="shared" si="23"/>
        <v>0</v>
      </c>
    </row>
    <row r="68" spans="2:13" x14ac:dyDescent="0.25">
      <c r="B68"/>
      <c r="C68" s="190">
        <v>16</v>
      </c>
      <c r="D68" s="90" t="s">
        <v>104</v>
      </c>
      <c r="E68" s="90"/>
      <c r="F68" s="90"/>
      <c r="G68" s="91"/>
      <c r="H68" s="50"/>
      <c r="I68" s="50"/>
      <c r="J68" s="50"/>
      <c r="K68" s="50"/>
      <c r="L68" s="50"/>
      <c r="M68" s="51">
        <f t="shared" si="23"/>
        <v>0</v>
      </c>
    </row>
    <row r="69" spans="2:13" x14ac:dyDescent="0.25">
      <c r="B69"/>
      <c r="C69" s="190">
        <v>17</v>
      </c>
      <c r="D69" s="90" t="s">
        <v>105</v>
      </c>
      <c r="E69" s="90"/>
      <c r="F69" s="90"/>
      <c r="G69" s="91"/>
      <c r="H69" s="50"/>
      <c r="I69" s="50"/>
      <c r="J69" s="50"/>
      <c r="K69" s="50"/>
      <c r="L69" s="50"/>
      <c r="M69" s="51">
        <f t="shared" si="23"/>
        <v>0</v>
      </c>
    </row>
    <row r="70" spans="2:13" x14ac:dyDescent="0.25">
      <c r="B70"/>
      <c r="C70" s="190">
        <v>18</v>
      </c>
      <c r="D70" s="90" t="s">
        <v>106</v>
      </c>
      <c r="E70" s="90"/>
      <c r="F70" s="90"/>
      <c r="G70" s="91"/>
      <c r="H70" s="50"/>
      <c r="I70" s="50"/>
      <c r="J70" s="50"/>
      <c r="K70" s="50"/>
      <c r="L70" s="50"/>
      <c r="M70" s="51">
        <f t="shared" si="23"/>
        <v>0</v>
      </c>
    </row>
    <row r="71" spans="2:13" x14ac:dyDescent="0.25">
      <c r="B71"/>
      <c r="C71" s="190">
        <v>19</v>
      </c>
      <c r="D71" s="90" t="s">
        <v>107</v>
      </c>
      <c r="E71" s="90"/>
      <c r="F71" s="90"/>
      <c r="G71" s="91"/>
      <c r="H71" s="50"/>
      <c r="I71" s="50"/>
      <c r="J71" s="50"/>
      <c r="K71" s="50"/>
      <c r="L71" s="50"/>
      <c r="M71" s="51">
        <f t="shared" si="23"/>
        <v>0</v>
      </c>
    </row>
    <row r="72" spans="2:13" x14ac:dyDescent="0.25">
      <c r="B72"/>
      <c r="C72" s="190">
        <v>20</v>
      </c>
      <c r="D72" s="90" t="s">
        <v>109</v>
      </c>
      <c r="E72" s="163"/>
      <c r="F72" s="163"/>
      <c r="G72" s="91"/>
      <c r="H72" s="50"/>
      <c r="I72" s="50"/>
      <c r="J72" s="50"/>
      <c r="K72" s="50"/>
      <c r="L72" s="50"/>
      <c r="M72" s="51">
        <f t="shared" si="23"/>
        <v>0</v>
      </c>
    </row>
    <row r="73" spans="2:13" x14ac:dyDescent="0.25">
      <c r="B73"/>
      <c r="C73" s="190">
        <v>21</v>
      </c>
      <c r="D73" s="257" t="s">
        <v>77</v>
      </c>
      <c r="E73" s="243"/>
      <c r="F73" s="243"/>
      <c r="G73" s="243"/>
      <c r="H73" s="50"/>
      <c r="I73" s="50"/>
      <c r="J73" s="50"/>
      <c r="K73" s="50"/>
      <c r="L73" s="50"/>
      <c r="M73" s="51">
        <f>SUM(H73:L73)</f>
        <v>0</v>
      </c>
    </row>
    <row r="74" spans="2:13" x14ac:dyDescent="0.25">
      <c r="B74"/>
      <c r="C74" s="190">
        <v>22</v>
      </c>
      <c r="D74" s="90" t="s">
        <v>78</v>
      </c>
      <c r="E74" s="90"/>
      <c r="F74" s="156"/>
      <c r="G74" s="91"/>
      <c r="H74" s="50"/>
      <c r="I74" s="50"/>
      <c r="J74" s="50"/>
      <c r="K74" s="50"/>
      <c r="L74" s="50"/>
      <c r="M74" s="51">
        <f>SUM(H74:L74)</f>
        <v>0</v>
      </c>
    </row>
    <row r="75" spans="2:13" x14ac:dyDescent="0.25">
      <c r="B75"/>
      <c r="C75" s="190">
        <v>23</v>
      </c>
      <c r="D75" s="247" t="s">
        <v>54</v>
      </c>
      <c r="E75" s="247"/>
      <c r="F75" s="247"/>
      <c r="G75" s="248"/>
      <c r="H75" s="50"/>
      <c r="I75" s="50"/>
      <c r="J75" s="50"/>
      <c r="K75" s="50"/>
      <c r="L75" s="50"/>
      <c r="M75" s="51">
        <f>SUM(H75:L75)</f>
        <v>0</v>
      </c>
    </row>
    <row r="76" spans="2:13" x14ac:dyDescent="0.25">
      <c r="B76"/>
      <c r="C76" s="191"/>
      <c r="D76" s="191" t="s">
        <v>49</v>
      </c>
      <c r="E76" s="191"/>
      <c r="F76" s="191"/>
      <c r="G76" s="191"/>
      <c r="H76" s="192">
        <f>SUM(H53:H75)</f>
        <v>0</v>
      </c>
      <c r="I76" s="192">
        <f t="shared" ref="I76:L76" si="24">SUM(I53:I75)</f>
        <v>0</v>
      </c>
      <c r="J76" s="192">
        <f t="shared" si="24"/>
        <v>0</v>
      </c>
      <c r="K76" s="192">
        <f t="shared" si="24"/>
        <v>0</v>
      </c>
      <c r="L76" s="192">
        <f t="shared" si="24"/>
        <v>0</v>
      </c>
      <c r="M76" s="192">
        <f>SUM(H76:L76)</f>
        <v>0</v>
      </c>
    </row>
    <row r="77" spans="2:13" x14ac:dyDescent="0.25">
      <c r="B77"/>
      <c r="M77" s="101"/>
    </row>
    <row r="78" spans="2:13" x14ac:dyDescent="0.25">
      <c r="B78"/>
      <c r="C78" s="43" t="s">
        <v>10</v>
      </c>
      <c r="D78" s="44"/>
      <c r="E78" s="44"/>
      <c r="F78" s="44"/>
      <c r="G78" s="82" t="s">
        <v>52</v>
      </c>
      <c r="H78" s="63"/>
      <c r="I78" s="59"/>
      <c r="J78" s="59"/>
      <c r="K78" s="59"/>
      <c r="L78" s="59"/>
      <c r="M78" s="133"/>
    </row>
    <row r="79" spans="2:13" x14ac:dyDescent="0.25">
      <c r="B79"/>
      <c r="C79" s="81">
        <v>1</v>
      </c>
      <c r="D79" s="44"/>
      <c r="E79" s="44"/>
      <c r="F79" s="44"/>
      <c r="G79" s="45"/>
      <c r="H79" s="50"/>
      <c r="I79" s="50"/>
      <c r="J79" s="50"/>
      <c r="K79" s="50"/>
      <c r="L79" s="50"/>
      <c r="M79" s="51">
        <f t="shared" ref="M79:M89" si="25">SUM(H79:L79)</f>
        <v>0</v>
      </c>
    </row>
    <row r="80" spans="2:13" x14ac:dyDescent="0.25">
      <c r="B80"/>
      <c r="C80" s="81">
        <v>2</v>
      </c>
      <c r="D80" s="44"/>
      <c r="E80" s="44"/>
      <c r="F80" s="44"/>
      <c r="G80" s="45"/>
      <c r="H80" s="50"/>
      <c r="I80" s="50"/>
      <c r="J80" s="50"/>
      <c r="K80" s="50"/>
      <c r="L80" s="50"/>
      <c r="M80" s="51">
        <f t="shared" si="25"/>
        <v>0</v>
      </c>
    </row>
    <row r="81" spans="2:13" x14ac:dyDescent="0.25">
      <c r="B81"/>
      <c r="C81" s="81">
        <v>3</v>
      </c>
      <c r="D81" s="44"/>
      <c r="E81" s="44"/>
      <c r="F81" s="44"/>
      <c r="G81" s="45"/>
      <c r="H81" s="50"/>
      <c r="I81" s="50"/>
      <c r="J81" s="50"/>
      <c r="K81" s="50"/>
      <c r="L81" s="50"/>
      <c r="M81" s="51">
        <f t="shared" si="25"/>
        <v>0</v>
      </c>
    </row>
    <row r="82" spans="2:13" x14ac:dyDescent="0.25">
      <c r="B82"/>
      <c r="C82" s="81">
        <v>4</v>
      </c>
      <c r="D82" s="44"/>
      <c r="E82" s="44"/>
      <c r="F82" s="44"/>
      <c r="G82" s="45"/>
      <c r="H82" s="50"/>
      <c r="I82" s="50"/>
      <c r="J82" s="50"/>
      <c r="K82" s="50"/>
      <c r="L82" s="50"/>
      <c r="M82" s="51">
        <f t="shared" si="25"/>
        <v>0</v>
      </c>
    </row>
    <row r="83" spans="2:13" x14ac:dyDescent="0.25">
      <c r="B83"/>
      <c r="C83" s="81">
        <v>5</v>
      </c>
      <c r="D83" s="44"/>
      <c r="E83" s="44"/>
      <c r="F83" s="44"/>
      <c r="G83" s="45"/>
      <c r="H83" s="50"/>
      <c r="I83" s="50"/>
      <c r="J83" s="50"/>
      <c r="K83" s="50"/>
      <c r="L83" s="50"/>
      <c r="M83" s="51">
        <f t="shared" si="25"/>
        <v>0</v>
      </c>
    </row>
    <row r="84" spans="2:13" x14ac:dyDescent="0.25">
      <c r="B84"/>
      <c r="C84" s="81">
        <v>6</v>
      </c>
      <c r="D84" s="44"/>
      <c r="E84" s="44"/>
      <c r="F84" s="44"/>
      <c r="G84" s="45"/>
      <c r="H84" s="50"/>
      <c r="I84" s="50"/>
      <c r="J84" s="50"/>
      <c r="K84" s="50"/>
      <c r="L84" s="50"/>
      <c r="M84" s="51">
        <f t="shared" si="25"/>
        <v>0</v>
      </c>
    </row>
    <row r="85" spans="2:13" x14ac:dyDescent="0.25">
      <c r="B85"/>
      <c r="C85" s="81">
        <v>7</v>
      </c>
      <c r="D85" s="44"/>
      <c r="E85" s="44"/>
      <c r="F85" s="44"/>
      <c r="G85" s="45"/>
      <c r="H85" s="50"/>
      <c r="I85" s="50"/>
      <c r="J85" s="50"/>
      <c r="K85" s="50"/>
      <c r="L85" s="50"/>
      <c r="M85" s="51">
        <f t="shared" si="25"/>
        <v>0</v>
      </c>
    </row>
    <row r="86" spans="2:13" x14ac:dyDescent="0.25">
      <c r="B86"/>
      <c r="C86" s="81">
        <v>8</v>
      </c>
      <c r="D86" s="44"/>
      <c r="E86" s="44"/>
      <c r="F86" s="44"/>
      <c r="G86" s="45"/>
      <c r="H86" s="50"/>
      <c r="I86" s="50"/>
      <c r="J86" s="50"/>
      <c r="K86" s="50"/>
      <c r="L86" s="50"/>
      <c r="M86" s="51">
        <f t="shared" si="25"/>
        <v>0</v>
      </c>
    </row>
    <row r="87" spans="2:13" x14ac:dyDescent="0.25">
      <c r="B87"/>
      <c r="C87" s="81">
        <v>9</v>
      </c>
      <c r="D87" s="46"/>
      <c r="E87" s="46"/>
      <c r="F87" s="46"/>
      <c r="G87" s="47"/>
      <c r="H87" s="50"/>
      <c r="I87" s="50"/>
      <c r="J87" s="50"/>
      <c r="K87" s="50"/>
      <c r="L87" s="50"/>
      <c r="M87" s="51">
        <f t="shared" si="25"/>
        <v>0</v>
      </c>
    </row>
    <row r="88" spans="2:13" x14ac:dyDescent="0.25">
      <c r="B88"/>
      <c r="C88" s="81">
        <v>10</v>
      </c>
      <c r="D88" s="46"/>
      <c r="E88" s="46"/>
      <c r="F88" s="46"/>
      <c r="G88" s="47"/>
      <c r="H88" s="50"/>
      <c r="I88" s="50"/>
      <c r="J88" s="50"/>
      <c r="K88" s="50"/>
      <c r="L88" s="50"/>
      <c r="M88" s="51">
        <f t="shared" si="25"/>
        <v>0</v>
      </c>
    </row>
    <row r="89" spans="2:13" x14ac:dyDescent="0.25">
      <c r="B89"/>
      <c r="C89" s="139">
        <v>11</v>
      </c>
      <c r="D89" s="46"/>
      <c r="E89" s="46"/>
      <c r="F89" s="46"/>
      <c r="G89" s="47"/>
      <c r="H89" s="50"/>
      <c r="I89" s="50"/>
      <c r="J89" s="50"/>
      <c r="K89" s="50"/>
      <c r="L89" s="50"/>
      <c r="M89" s="51">
        <f t="shared" si="25"/>
        <v>0</v>
      </c>
    </row>
    <row r="90" spans="2:13" x14ac:dyDescent="0.25">
      <c r="B90"/>
      <c r="C90" s="71"/>
      <c r="D90" s="72" t="s">
        <v>50</v>
      </c>
      <c r="E90" s="72"/>
      <c r="F90" s="71"/>
      <c r="G90" s="71"/>
      <c r="H90" s="78">
        <f>SUM(H79:H89)</f>
        <v>0</v>
      </c>
      <c r="I90" s="78">
        <f t="shared" ref="I90:L90" si="26">SUM(I79:I89)</f>
        <v>0</v>
      </c>
      <c r="J90" s="78">
        <f t="shared" si="26"/>
        <v>0</v>
      </c>
      <c r="K90" s="78">
        <f t="shared" si="26"/>
        <v>0</v>
      </c>
      <c r="L90" s="78">
        <f t="shared" si="26"/>
        <v>0</v>
      </c>
      <c r="M90" s="78">
        <f>SUM(H90:L90)</f>
        <v>0</v>
      </c>
    </row>
    <row r="91" spans="2:13" x14ac:dyDescent="0.25">
      <c r="B91"/>
      <c r="C91" s="69"/>
      <c r="D91" s="70" t="s">
        <v>51</v>
      </c>
      <c r="E91" s="70"/>
      <c r="F91" s="69"/>
      <c r="G91" s="69"/>
      <c r="H91" s="77">
        <f>SUM(H76+H90)</f>
        <v>0</v>
      </c>
      <c r="I91" s="77">
        <f t="shared" ref="I91:M91" si="27">SUM(I76+I90)</f>
        <v>0</v>
      </c>
      <c r="J91" s="77">
        <f t="shared" si="27"/>
        <v>0</v>
      </c>
      <c r="K91" s="77">
        <f t="shared" si="27"/>
        <v>0</v>
      </c>
      <c r="L91" s="77">
        <f t="shared" si="27"/>
        <v>0</v>
      </c>
      <c r="M91" s="77">
        <f t="shared" si="27"/>
        <v>0</v>
      </c>
    </row>
    <row r="92" spans="2:13" x14ac:dyDescent="0.25">
      <c r="B92"/>
      <c r="C92"/>
      <c r="D92"/>
      <c r="E92"/>
      <c r="F92"/>
      <c r="G92"/>
      <c r="H92" s="76" t="s">
        <v>0</v>
      </c>
      <c r="I92" s="76" t="s">
        <v>1</v>
      </c>
      <c r="J92" s="76" t="s">
        <v>2</v>
      </c>
      <c r="K92" s="76" t="s">
        <v>3</v>
      </c>
      <c r="L92" s="76" t="s">
        <v>4</v>
      </c>
      <c r="M92" s="76" t="s">
        <v>27</v>
      </c>
    </row>
    <row r="93" spans="2:13" x14ac:dyDescent="0.25">
      <c r="B93" s="26" t="s">
        <v>46</v>
      </c>
      <c r="C93" s="19"/>
      <c r="D93" s="19"/>
      <c r="E93" s="19"/>
      <c r="F93" s="19"/>
      <c r="G93" s="19"/>
      <c r="H93" s="51">
        <f>SUM(H91+H50+H45+H37)</f>
        <v>0</v>
      </c>
      <c r="I93" s="51">
        <f t="shared" ref="I93:L93" si="28">SUM(I91+I50+I45+I37)</f>
        <v>0</v>
      </c>
      <c r="J93" s="51">
        <f t="shared" si="28"/>
        <v>0</v>
      </c>
      <c r="K93" s="51">
        <f t="shared" si="28"/>
        <v>0</v>
      </c>
      <c r="L93" s="51">
        <f t="shared" si="28"/>
        <v>0</v>
      </c>
      <c r="M93" s="51">
        <f>SUM(M91+M50+M45+M37)</f>
        <v>0</v>
      </c>
    </row>
    <row r="94" spans="2:13" x14ac:dyDescent="0.25">
      <c r="B94" s="26" t="s">
        <v>47</v>
      </c>
      <c r="C94" s="19"/>
      <c r="D94" s="19"/>
      <c r="E94" s="19"/>
      <c r="F94" s="19"/>
      <c r="G94" s="19"/>
      <c r="H94" s="51">
        <f>SUM(H93-H45-H66-H68-H69-H70-H71-H72-H90)</f>
        <v>0</v>
      </c>
      <c r="I94" s="51">
        <f t="shared" ref="I94:L94" si="29">SUM(I93-I45-I66-I68-I69-I70-I71-I72-I90)</f>
        <v>0</v>
      </c>
      <c r="J94" s="51">
        <f t="shared" si="29"/>
        <v>0</v>
      </c>
      <c r="K94" s="51">
        <f t="shared" si="29"/>
        <v>0</v>
      </c>
      <c r="L94" s="51">
        <f t="shared" si="29"/>
        <v>0</v>
      </c>
      <c r="M94" s="51">
        <f>M93-M90-M66-M68-M69-M70-M71-M72-M45</f>
        <v>0</v>
      </c>
    </row>
    <row r="95" spans="2:13" x14ac:dyDescent="0.25">
      <c r="B95" s="27" t="s">
        <v>48</v>
      </c>
      <c r="C95" s="28"/>
      <c r="D95" s="28"/>
      <c r="E95" s="28"/>
      <c r="F95" s="28"/>
      <c r="G95" s="28"/>
      <c r="H95" s="79">
        <f>ROUND(H94*$L$1,1)</f>
        <v>0</v>
      </c>
      <c r="I95" s="79">
        <f t="shared" ref="I95:L95" si="30">ROUND(I94*$L$1,1)</f>
        <v>0</v>
      </c>
      <c r="J95" s="79">
        <f t="shared" si="30"/>
        <v>0</v>
      </c>
      <c r="K95" s="79">
        <f t="shared" si="30"/>
        <v>0</v>
      </c>
      <c r="L95" s="79">
        <f t="shared" si="30"/>
        <v>0</v>
      </c>
      <c r="M95" s="79">
        <f>SUM(H95:L95)</f>
        <v>0</v>
      </c>
    </row>
    <row r="96" spans="2:13" x14ac:dyDescent="0.25">
      <c r="B96" s="27" t="s">
        <v>128</v>
      </c>
      <c r="C96" s="28"/>
      <c r="D96" s="28"/>
      <c r="E96" s="28"/>
      <c r="F96" s="28"/>
      <c r="G96" s="28"/>
      <c r="H96" s="79">
        <f>(MIN(50000,SUM($H79:H79))*$L$1)+(MIN(50000,SUM($H80:H80))*$L$1)+(MIN(50000,SUM($H87:H87))*$L$1)</f>
        <v>0</v>
      </c>
      <c r="I96" s="79">
        <f>(MIN(50000,SUM($H79:I79))*$L$1)+(MIN(50000,SUM($H80:I80))*$L$1)+(MIN(50000,SUM($H87:I87))*$L$1)</f>
        <v>0</v>
      </c>
      <c r="J96" s="79">
        <f>(MIN(50000,SUM($H79:J79))*$L$1)+(MIN(50000,SUM($H80:J80))*$L$1)+(MIN(50000,SUM($H87:J87))*$L$1)</f>
        <v>0</v>
      </c>
      <c r="K96" s="79">
        <f>(MIN(50000,SUM($H79:K79))*$L$1)+(MIN(50000,SUM($H80:K80))*$L$1)+(MIN(50000,SUM($H87:K87))*$L$1)</f>
        <v>0</v>
      </c>
      <c r="L96" s="79">
        <f>(MIN(50000,SUM($H79:L79))*$L$1)+(MIN(50000,SUM($H80:L80))*$L$1)+(MIN(50000,SUM($H87:L87))*$L$1)</f>
        <v>0</v>
      </c>
      <c r="M96" s="79">
        <f>SUM(H96:L96)</f>
        <v>0</v>
      </c>
    </row>
    <row r="97" spans="2:13" ht="15.75" thickBot="1" x14ac:dyDescent="0.3">
      <c r="B97" s="24" t="s">
        <v>28</v>
      </c>
      <c r="C97" s="25"/>
      <c r="D97" s="25"/>
      <c r="E97" s="25"/>
      <c r="F97" s="25"/>
      <c r="G97" s="25"/>
      <c r="H97" s="80">
        <f>H93+H95+H96</f>
        <v>0</v>
      </c>
      <c r="I97" s="80">
        <f>I93+I95+I96</f>
        <v>0</v>
      </c>
      <c r="J97" s="80">
        <f>J93+J95+J96</f>
        <v>0</v>
      </c>
      <c r="K97" s="80">
        <f>K93+K95+K96</f>
        <v>0</v>
      </c>
      <c r="L97" s="80">
        <f>L93+L95+L96</f>
        <v>0</v>
      </c>
      <c r="M97" s="80">
        <f>SUM(M93+M95+M96)</f>
        <v>0</v>
      </c>
    </row>
    <row r="98" spans="2:13" x14ac:dyDescent="0.25">
      <c r="B98" s="36"/>
      <c r="C98" s="37"/>
      <c r="D98" s="37"/>
      <c r="E98" s="37"/>
      <c r="F98" s="37"/>
      <c r="G98" s="37"/>
      <c r="H98" s="64"/>
      <c r="I98" s="64"/>
      <c r="J98" s="64"/>
      <c r="K98" s="64"/>
      <c r="L98" s="64"/>
      <c r="M98" s="64"/>
    </row>
    <row r="99" spans="2:13" x14ac:dyDescent="0.25">
      <c r="L99" s="1" t="s">
        <v>90</v>
      </c>
      <c r="M99" s="94">
        <f>M95+M96</f>
        <v>0</v>
      </c>
    </row>
    <row r="101" spans="2:13" x14ac:dyDescent="0.25">
      <c r="H101" s="102"/>
      <c r="I101" s="102"/>
      <c r="J101" s="102"/>
    </row>
  </sheetData>
  <mergeCells count="42">
    <mergeCell ref="D66:G66"/>
    <mergeCell ref="D73:G73"/>
    <mergeCell ref="D75:G75"/>
    <mergeCell ref="D58:G58"/>
    <mergeCell ref="D62:G62"/>
    <mergeCell ref="D59:G59"/>
    <mergeCell ref="D60:G60"/>
    <mergeCell ref="D61:G61"/>
    <mergeCell ref="D57:G57"/>
    <mergeCell ref="D40:G40"/>
    <mergeCell ref="D41:G41"/>
    <mergeCell ref="D42:G42"/>
    <mergeCell ref="D43:G43"/>
    <mergeCell ref="D44:G44"/>
    <mergeCell ref="D48:G48"/>
    <mergeCell ref="D49:G49"/>
    <mergeCell ref="D53:G53"/>
    <mergeCell ref="D54:G54"/>
    <mergeCell ref="D55:G55"/>
    <mergeCell ref="D56:G56"/>
    <mergeCell ref="C24:C27"/>
    <mergeCell ref="C29:C34"/>
    <mergeCell ref="D29:F29"/>
    <mergeCell ref="D30:F30"/>
    <mergeCell ref="D31:F31"/>
    <mergeCell ref="D32:F32"/>
    <mergeCell ref="D33:F33"/>
    <mergeCell ref="D34:F34"/>
    <mergeCell ref="C10:C13"/>
    <mergeCell ref="C15:C20"/>
    <mergeCell ref="D15:F15"/>
    <mergeCell ref="D16:F16"/>
    <mergeCell ref="D17:F17"/>
    <mergeCell ref="D18:F18"/>
    <mergeCell ref="D19:F19"/>
    <mergeCell ref="D20:F20"/>
    <mergeCell ref="B8:E8"/>
    <mergeCell ref="D1:E1"/>
    <mergeCell ref="D2:E2"/>
    <mergeCell ref="D3:E3"/>
    <mergeCell ref="D4:E4"/>
    <mergeCell ref="D5:E5"/>
  </mergeCells>
  <pageMargins left="0.7" right="0.7" top="0.75" bottom="0.75" header="0.3" footer="0.3"/>
  <pageSetup scale="78" orientation="landscape" r:id="rId1"/>
  <rowBreaks count="1" manualBreakCount="1">
    <brk id="3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M101"/>
  <sheetViews>
    <sheetView showGridLines="0" topLeftCell="A13" zoomScaleNormal="100" workbookViewId="0">
      <selection activeCell="Q29" sqref="Q29"/>
    </sheetView>
  </sheetViews>
  <sheetFormatPr defaultColWidth="9.140625" defaultRowHeight="15" x14ac:dyDescent="0.25"/>
  <cols>
    <col min="1" max="1" width="1.5703125" style="1" customWidth="1"/>
    <col min="2" max="2" width="3.42578125" style="1" customWidth="1"/>
    <col min="3" max="3" width="7.140625" style="1" customWidth="1"/>
    <col min="4" max="4" width="12.85546875" style="1" customWidth="1"/>
    <col min="5" max="5" width="9.7109375" style="1" customWidth="1"/>
    <col min="6" max="6" width="7.5703125" style="1" customWidth="1"/>
    <col min="7" max="7" width="14.85546875" style="1" customWidth="1"/>
    <col min="8" max="8" width="13.42578125" style="1" customWidth="1"/>
    <col min="9" max="9" width="14.42578125" style="1" customWidth="1"/>
    <col min="10" max="11" width="13.42578125" style="1" customWidth="1"/>
    <col min="12" max="12" width="13.140625" style="1" customWidth="1"/>
    <col min="13" max="13" width="12.85546875" style="1" customWidth="1"/>
    <col min="14" max="14" width="10.28515625" style="1" bestFit="1" customWidth="1"/>
    <col min="15" max="16384" width="9.140625" style="1"/>
  </cols>
  <sheetData>
    <row r="1" spans="2:13" x14ac:dyDescent="0.25">
      <c r="B1"/>
      <c r="C1" s="2"/>
      <c r="D1" s="228" t="s">
        <v>26</v>
      </c>
      <c r="E1" s="229"/>
      <c r="F1" s="29"/>
      <c r="G1" s="30"/>
      <c r="H1" s="30"/>
      <c r="I1" s="30"/>
      <c r="J1" s="3"/>
      <c r="K1" s="3" t="s">
        <v>29</v>
      </c>
      <c r="L1" s="223">
        <f>'PI 1'!L1</f>
        <v>0.41649999999999998</v>
      </c>
      <c r="M1" s="4" t="s">
        <v>110</v>
      </c>
    </row>
    <row r="2" spans="2:13" x14ac:dyDescent="0.25">
      <c r="B2"/>
      <c r="C2" s="2"/>
      <c r="D2" s="230" t="s">
        <v>13</v>
      </c>
      <c r="E2" s="231"/>
      <c r="F2" s="104"/>
      <c r="G2" s="31"/>
      <c r="H2" s="5"/>
      <c r="I2" s="5"/>
      <c r="J2"/>
      <c r="K2"/>
      <c r="L2"/>
      <c r="M2" s="6"/>
    </row>
    <row r="3" spans="2:13" x14ac:dyDescent="0.25">
      <c r="B3"/>
      <c r="C3" s="2"/>
      <c r="D3" s="230" t="s">
        <v>14</v>
      </c>
      <c r="E3" s="231"/>
      <c r="F3" s="104"/>
      <c r="G3" s="31"/>
      <c r="H3" s="32"/>
      <c r="I3" s="32"/>
      <c r="J3" s="5"/>
      <c r="K3" s="5"/>
      <c r="L3" s="5"/>
      <c r="M3" s="7"/>
    </row>
    <row r="4" spans="2:13" x14ac:dyDescent="0.25">
      <c r="B4"/>
      <c r="C4" s="2"/>
      <c r="D4" s="230" t="s">
        <v>11</v>
      </c>
      <c r="E4" s="231"/>
      <c r="F4" s="33"/>
      <c r="G4" s="33"/>
      <c r="H4" s="33"/>
      <c r="I4" s="33"/>
      <c r="J4" s="5"/>
      <c r="K4" s="5"/>
      <c r="L4" s="5"/>
      <c r="M4" s="7"/>
    </row>
    <row r="5" spans="2:13" ht="16.5" thickBot="1" x14ac:dyDescent="0.3">
      <c r="B5"/>
      <c r="C5" s="2"/>
      <c r="D5" s="232" t="s">
        <v>12</v>
      </c>
      <c r="E5" s="233"/>
      <c r="F5" s="93"/>
      <c r="G5" s="34"/>
      <c r="H5" s="34"/>
      <c r="I5" s="34"/>
      <c r="J5" s="8"/>
      <c r="K5" s="8"/>
      <c r="L5" s="8"/>
      <c r="M5" s="9"/>
    </row>
    <row r="6" spans="2:13" ht="6.75" customHeight="1" thickBot="1" x14ac:dyDescent="0.3">
      <c r="B6"/>
      <c r="C6" s="2"/>
      <c r="D6" s="2"/>
      <c r="E6" s="2"/>
      <c r="F6" s="5"/>
      <c r="G6" s="5"/>
      <c r="H6" s="5"/>
      <c r="I6" s="5"/>
      <c r="J6" s="5"/>
      <c r="K6" s="5"/>
      <c r="L6" s="5"/>
      <c r="M6" s="5"/>
    </row>
    <row r="7" spans="2:13" ht="15.75" thickBot="1" x14ac:dyDescent="0.3">
      <c r="B7" s="85"/>
      <c r="C7" s="86"/>
      <c r="D7" s="86"/>
      <c r="E7" s="86"/>
      <c r="F7" s="86"/>
      <c r="G7" s="86"/>
      <c r="H7" s="87" t="s">
        <v>0</v>
      </c>
      <c r="I7" s="87" t="s">
        <v>1</v>
      </c>
      <c r="J7" s="87" t="s">
        <v>2</v>
      </c>
      <c r="K7" s="87" t="s">
        <v>3</v>
      </c>
      <c r="L7" s="87" t="s">
        <v>4</v>
      </c>
      <c r="M7" s="88" t="s">
        <v>16</v>
      </c>
    </row>
    <row r="8" spans="2:13" x14ac:dyDescent="0.25">
      <c r="B8" s="226" t="s">
        <v>15</v>
      </c>
      <c r="C8" s="227"/>
      <c r="D8" s="227"/>
      <c r="E8" s="227"/>
      <c r="F8" s="42"/>
      <c r="G8" s="42"/>
      <c r="H8" s="42"/>
      <c r="I8" s="42"/>
      <c r="J8" s="42"/>
      <c r="K8" s="42"/>
      <c r="L8" s="42"/>
      <c r="M8" s="10"/>
    </row>
    <row r="9" spans="2:13" ht="51.75" x14ac:dyDescent="0.25">
      <c r="B9"/>
      <c r="C9" s="11" t="s">
        <v>53</v>
      </c>
      <c r="D9" s="12"/>
      <c r="E9" s="122" t="s">
        <v>82</v>
      </c>
      <c r="F9" s="123" t="s">
        <v>83</v>
      </c>
      <c r="G9" s="124" t="s">
        <v>84</v>
      </c>
      <c r="H9" s="12"/>
      <c r="I9" s="12"/>
      <c r="J9" s="12"/>
      <c r="K9" s="12"/>
      <c r="L9" s="12"/>
      <c r="M9" s="13"/>
    </row>
    <row r="10" spans="2:13" x14ac:dyDescent="0.25">
      <c r="C10" s="234" t="s">
        <v>80</v>
      </c>
      <c r="D10" s="35"/>
      <c r="E10" s="41"/>
      <c r="F10" s="41"/>
      <c r="G10" s="41"/>
      <c r="H10" s="50"/>
      <c r="I10" s="50"/>
      <c r="J10" s="50"/>
      <c r="K10" s="50"/>
      <c r="L10" s="50"/>
      <c r="M10" s="51">
        <f>SUM(H10:L10)</f>
        <v>0</v>
      </c>
    </row>
    <row r="11" spans="2:13" x14ac:dyDescent="0.25">
      <c r="C11" s="235"/>
      <c r="D11" s="35"/>
      <c r="E11" s="121"/>
      <c r="F11" s="121"/>
      <c r="G11" s="121"/>
      <c r="H11" s="50"/>
      <c r="I11" s="50"/>
      <c r="J11" s="50"/>
      <c r="K11" s="50"/>
      <c r="L11" s="50"/>
      <c r="M11" s="51">
        <f>SUM(H11:L11)</f>
        <v>0</v>
      </c>
    </row>
    <row r="12" spans="2:13" x14ac:dyDescent="0.25">
      <c r="C12" s="235"/>
      <c r="D12" s="35"/>
      <c r="E12" s="121"/>
      <c r="F12" s="121"/>
      <c r="G12" s="121"/>
      <c r="H12" s="50"/>
      <c r="I12" s="50"/>
      <c r="J12" s="50"/>
      <c r="K12" s="50"/>
      <c r="L12" s="50"/>
      <c r="M12" s="51">
        <f>SUM(H12:L12)</f>
        <v>0</v>
      </c>
    </row>
    <row r="13" spans="2:13" x14ac:dyDescent="0.25">
      <c r="C13" s="236"/>
      <c r="D13" s="35"/>
      <c r="E13" s="121"/>
      <c r="F13" s="121"/>
      <c r="G13" s="121"/>
      <c r="H13" s="50"/>
      <c r="I13" s="50"/>
      <c r="J13" s="50"/>
      <c r="K13" s="50"/>
      <c r="L13" s="50"/>
      <c r="M13" s="51">
        <f>SUM(H13:L13)</f>
        <v>0</v>
      </c>
    </row>
    <row r="14" spans="2:13" x14ac:dyDescent="0.25">
      <c r="C14" s="14"/>
      <c r="D14" s="14"/>
      <c r="E14" s="14"/>
      <c r="F14" s="14"/>
      <c r="G14" s="14" t="s">
        <v>34</v>
      </c>
      <c r="H14" s="52"/>
      <c r="I14" s="52"/>
      <c r="J14" s="52"/>
      <c r="K14" s="52"/>
      <c r="L14" s="52"/>
      <c r="M14" s="52"/>
    </row>
    <row r="15" spans="2:13" x14ac:dyDescent="0.25">
      <c r="C15" s="237" t="s">
        <v>6</v>
      </c>
      <c r="D15" s="240" t="s">
        <v>7</v>
      </c>
      <c r="E15" s="241"/>
      <c r="F15" s="242"/>
      <c r="G15" s="41"/>
      <c r="H15" s="50"/>
      <c r="I15" s="50"/>
      <c r="J15" s="50"/>
      <c r="K15" s="50"/>
      <c r="L15" s="50"/>
      <c r="M15" s="51">
        <f t="shared" ref="M15:M20" si="0">SUM(H15:L15)</f>
        <v>0</v>
      </c>
    </row>
    <row r="16" spans="2:13" ht="16.5" customHeight="1" x14ac:dyDescent="0.25">
      <c r="C16" s="238"/>
      <c r="D16" s="254" t="s">
        <v>32</v>
      </c>
      <c r="E16" s="255"/>
      <c r="F16" s="256"/>
      <c r="G16" s="41"/>
      <c r="H16" s="50"/>
      <c r="I16" s="50"/>
      <c r="J16" s="50"/>
      <c r="K16" s="50"/>
      <c r="L16" s="50"/>
      <c r="M16" s="51">
        <f t="shared" si="0"/>
        <v>0</v>
      </c>
    </row>
    <row r="17" spans="2:13" x14ac:dyDescent="0.25">
      <c r="C17" s="238"/>
      <c r="D17" s="240" t="s">
        <v>8</v>
      </c>
      <c r="E17" s="241"/>
      <c r="F17" s="242"/>
      <c r="G17" s="41"/>
      <c r="H17" s="50"/>
      <c r="I17" s="50"/>
      <c r="J17" s="50"/>
      <c r="K17" s="50"/>
      <c r="L17" s="50"/>
      <c r="M17" s="51">
        <f t="shared" si="0"/>
        <v>0</v>
      </c>
    </row>
    <row r="18" spans="2:13" x14ac:dyDescent="0.25">
      <c r="C18" s="238"/>
      <c r="D18" s="240" t="s">
        <v>9</v>
      </c>
      <c r="E18" s="241"/>
      <c r="F18" s="242"/>
      <c r="G18" s="41"/>
      <c r="H18" s="50"/>
      <c r="I18" s="50"/>
      <c r="J18" s="50"/>
      <c r="K18" s="50"/>
      <c r="L18" s="50"/>
      <c r="M18" s="51">
        <f t="shared" si="0"/>
        <v>0</v>
      </c>
    </row>
    <row r="19" spans="2:13" x14ac:dyDescent="0.25">
      <c r="C19" s="238"/>
      <c r="D19" s="240" t="s">
        <v>62</v>
      </c>
      <c r="E19" s="241"/>
      <c r="F19" s="242"/>
      <c r="G19" s="41"/>
      <c r="H19" s="50"/>
      <c r="I19" s="50"/>
      <c r="J19" s="50"/>
      <c r="K19" s="50"/>
      <c r="L19" s="50"/>
      <c r="M19" s="51">
        <f t="shared" si="0"/>
        <v>0</v>
      </c>
    </row>
    <row r="20" spans="2:13" x14ac:dyDescent="0.25">
      <c r="C20" s="238"/>
      <c r="D20" s="240" t="s">
        <v>59</v>
      </c>
      <c r="E20" s="241"/>
      <c r="F20" s="242"/>
      <c r="G20" s="41"/>
      <c r="H20" s="50"/>
      <c r="I20" s="50"/>
      <c r="J20" s="50"/>
      <c r="K20" s="50"/>
      <c r="L20" s="50"/>
      <c r="M20" s="51">
        <f t="shared" si="0"/>
        <v>0</v>
      </c>
    </row>
    <row r="21" spans="2:13" x14ac:dyDescent="0.25">
      <c r="C21" s="22"/>
      <c r="D21" s="23" t="s">
        <v>18</v>
      </c>
      <c r="E21" s="23"/>
      <c r="F21" s="23"/>
      <c r="G21" s="23"/>
      <c r="H21" s="53">
        <f t="shared" ref="H21:M21" si="1">SUM(H10:H20)</f>
        <v>0</v>
      </c>
      <c r="I21" s="53">
        <f t="shared" si="1"/>
        <v>0</v>
      </c>
      <c r="J21" s="53">
        <f t="shared" si="1"/>
        <v>0</v>
      </c>
      <c r="K21" s="53">
        <f t="shared" si="1"/>
        <v>0</v>
      </c>
      <c r="L21" s="53">
        <f t="shared" si="1"/>
        <v>0</v>
      </c>
      <c r="M21" s="54">
        <f t="shared" si="1"/>
        <v>0</v>
      </c>
    </row>
    <row r="22" spans="2:13" ht="6.75" customHeight="1" x14ac:dyDescent="0.25">
      <c r="C22"/>
      <c r="D22"/>
      <c r="E22"/>
      <c r="F22"/>
      <c r="G22"/>
      <c r="H22" s="55"/>
      <c r="I22" s="55"/>
      <c r="J22" s="55"/>
      <c r="K22" s="55"/>
      <c r="L22" s="55"/>
      <c r="M22" s="55"/>
    </row>
    <row r="23" spans="2:13" ht="15.75" thickBot="1" x14ac:dyDescent="0.3">
      <c r="C23" s="11" t="s">
        <v>19</v>
      </c>
      <c r="D23" s="12"/>
      <c r="E23" s="12"/>
      <c r="F23" s="12"/>
      <c r="G23" s="128" t="s">
        <v>20</v>
      </c>
      <c r="H23" s="56"/>
      <c r="I23" s="56"/>
      <c r="J23" s="56"/>
      <c r="K23" s="56"/>
      <c r="L23" s="56"/>
      <c r="M23" s="57"/>
    </row>
    <row r="24" spans="2:13" ht="15.75" thickBot="1" x14ac:dyDescent="0.3">
      <c r="C24" s="234" t="s">
        <v>17</v>
      </c>
      <c r="D24" s="20">
        <f>D10</f>
        <v>0</v>
      </c>
      <c r="E24" s="19"/>
      <c r="F24" s="19"/>
      <c r="G24" s="129">
        <v>0.42749999999999999</v>
      </c>
      <c r="H24" s="127">
        <f>ROUND(H10*$G$24,0)</f>
        <v>0</v>
      </c>
      <c r="I24" s="114">
        <f t="shared" ref="I24:L24" si="2">ROUND(I10*$G$24,0)</f>
        <v>0</v>
      </c>
      <c r="J24" s="114">
        <f t="shared" si="2"/>
        <v>0</v>
      </c>
      <c r="K24" s="114">
        <f t="shared" si="2"/>
        <v>0</v>
      </c>
      <c r="L24" s="114">
        <f t="shared" si="2"/>
        <v>0</v>
      </c>
      <c r="M24" s="51">
        <f>SUM(H24:L24)</f>
        <v>0</v>
      </c>
    </row>
    <row r="25" spans="2:13" ht="15.75" thickBot="1" x14ac:dyDescent="0.3">
      <c r="C25" s="235"/>
      <c r="D25" s="20">
        <f t="shared" ref="D25:D27" si="3">D11</f>
        <v>0</v>
      </c>
      <c r="E25" s="19"/>
      <c r="F25" s="19"/>
      <c r="G25" s="129">
        <v>0.42749999999999999</v>
      </c>
      <c r="H25" s="127">
        <f>ROUND(H11*$G$25,0)</f>
        <v>0</v>
      </c>
      <c r="I25" s="114">
        <f t="shared" ref="I25:L25" si="4">ROUND(I11*$G$25,0)</f>
        <v>0</v>
      </c>
      <c r="J25" s="114">
        <f t="shared" si="4"/>
        <v>0</v>
      </c>
      <c r="K25" s="114">
        <f t="shared" si="4"/>
        <v>0</v>
      </c>
      <c r="L25" s="114">
        <f t="shared" si="4"/>
        <v>0</v>
      </c>
      <c r="M25" s="51">
        <f>SUM(H25:L25)</f>
        <v>0</v>
      </c>
    </row>
    <row r="26" spans="2:13" ht="15.75" thickBot="1" x14ac:dyDescent="0.3">
      <c r="C26" s="235"/>
      <c r="D26" s="20">
        <f t="shared" si="3"/>
        <v>0</v>
      </c>
      <c r="E26" s="19"/>
      <c r="F26" s="19"/>
      <c r="G26" s="129">
        <v>0.42749999999999999</v>
      </c>
      <c r="H26" s="127">
        <f>ROUND(H12*$G$26,0)</f>
        <v>0</v>
      </c>
      <c r="I26" s="114">
        <f t="shared" ref="I26" si="5">I12*G26</f>
        <v>0</v>
      </c>
      <c r="J26" s="114">
        <f t="shared" ref="J26" si="6">J12*G26</f>
        <v>0</v>
      </c>
      <c r="K26" s="114">
        <f t="shared" ref="K26" si="7">K12*G26</f>
        <v>0</v>
      </c>
      <c r="L26" s="114">
        <f t="shared" ref="L26" si="8">L12*G26</f>
        <v>0</v>
      </c>
      <c r="M26" s="51">
        <f>SUM(H26:L26)</f>
        <v>0</v>
      </c>
    </row>
    <row r="27" spans="2:13" x14ac:dyDescent="0.25">
      <c r="B27"/>
      <c r="C27" s="236"/>
      <c r="D27" s="20">
        <f t="shared" si="3"/>
        <v>0</v>
      </c>
      <c r="E27" s="19"/>
      <c r="F27" s="19"/>
      <c r="G27" s="129">
        <v>0.42749999999999999</v>
      </c>
      <c r="H27" s="127">
        <f>ROUND(H13*$G$27,0)</f>
        <v>0</v>
      </c>
      <c r="I27" s="114">
        <f t="shared" ref="I27:L27" si="9">ROUND(I13*$G$27,0)</f>
        <v>0</v>
      </c>
      <c r="J27" s="114">
        <f t="shared" si="9"/>
        <v>0</v>
      </c>
      <c r="K27" s="114">
        <f t="shared" si="9"/>
        <v>0</v>
      </c>
      <c r="L27" s="114">
        <f t="shared" si="9"/>
        <v>0</v>
      </c>
      <c r="M27" s="51">
        <f>SUM(H27:L27)</f>
        <v>0</v>
      </c>
    </row>
    <row r="28" spans="2:13" x14ac:dyDescent="0.25">
      <c r="B28"/>
      <c r="C28" s="15"/>
      <c r="D28" s="15"/>
      <c r="E28" s="15"/>
      <c r="F28" s="15"/>
      <c r="G28" s="15"/>
      <c r="H28" s="58"/>
      <c r="I28" s="58"/>
      <c r="J28" s="58"/>
      <c r="K28" s="58"/>
      <c r="L28" s="58"/>
      <c r="M28" s="58"/>
    </row>
    <row r="29" spans="2:13" x14ac:dyDescent="0.25">
      <c r="B29"/>
      <c r="C29" s="237" t="s">
        <v>6</v>
      </c>
      <c r="D29" s="240" t="str">
        <f t="shared" ref="D29:D34" si="10">D15</f>
        <v>PostDoctoral Associates</v>
      </c>
      <c r="E29" s="241"/>
      <c r="F29" s="242"/>
      <c r="G29" s="21">
        <v>0.42749999999999999</v>
      </c>
      <c r="H29" s="114">
        <f>ROUND(H15*$G$29,0)</f>
        <v>0</v>
      </c>
      <c r="I29" s="114">
        <f t="shared" ref="I29:L29" si="11">ROUND(I15*$G$29,0)</f>
        <v>0</v>
      </c>
      <c r="J29" s="114">
        <f t="shared" si="11"/>
        <v>0</v>
      </c>
      <c r="K29" s="114">
        <f t="shared" si="11"/>
        <v>0</v>
      </c>
      <c r="L29" s="114">
        <f t="shared" si="11"/>
        <v>0</v>
      </c>
      <c r="M29" s="51">
        <f t="shared" ref="M29:M34" si="12">SUM(H29:L29)</f>
        <v>0</v>
      </c>
    </row>
    <row r="30" spans="2:13" ht="24.75" customHeight="1" x14ac:dyDescent="0.25">
      <c r="B30"/>
      <c r="C30" s="238"/>
      <c r="D30" s="240" t="str">
        <f t="shared" si="10"/>
        <v>Other Professionals (Techs, etc.)</v>
      </c>
      <c r="E30" s="241"/>
      <c r="F30" s="242"/>
      <c r="G30" s="21">
        <v>0.42749999999999999</v>
      </c>
      <c r="H30" s="114">
        <f>ROUND(H16*$G$30,0)</f>
        <v>0</v>
      </c>
      <c r="I30" s="114">
        <f t="shared" ref="I30:L30" si="13">ROUND(I16*$G$30,0)</f>
        <v>0</v>
      </c>
      <c r="J30" s="114">
        <f t="shared" si="13"/>
        <v>0</v>
      </c>
      <c r="K30" s="114">
        <f t="shared" si="13"/>
        <v>0</v>
      </c>
      <c r="L30" s="114">
        <f t="shared" si="13"/>
        <v>0</v>
      </c>
      <c r="M30" s="51">
        <f t="shared" si="12"/>
        <v>0</v>
      </c>
    </row>
    <row r="31" spans="2:13" x14ac:dyDescent="0.25">
      <c r="B31"/>
      <c r="C31" s="238"/>
      <c r="D31" s="240" t="str">
        <f t="shared" si="10"/>
        <v>Admin/Clerical</v>
      </c>
      <c r="E31" s="241"/>
      <c r="F31" s="242"/>
      <c r="G31" s="21">
        <v>0.42749999999999999</v>
      </c>
      <c r="H31" s="114">
        <f>ROUND(H17*$G$31,0)</f>
        <v>0</v>
      </c>
      <c r="I31" s="114">
        <f t="shared" ref="I31:L31" si="14">ROUND(I17*$G$31,0)</f>
        <v>0</v>
      </c>
      <c r="J31" s="114">
        <f t="shared" si="14"/>
        <v>0</v>
      </c>
      <c r="K31" s="114">
        <f t="shared" si="14"/>
        <v>0</v>
      </c>
      <c r="L31" s="114">
        <f t="shared" si="14"/>
        <v>0</v>
      </c>
      <c r="M31" s="51">
        <f t="shared" si="12"/>
        <v>0</v>
      </c>
    </row>
    <row r="32" spans="2:13" x14ac:dyDescent="0.25">
      <c r="B32"/>
      <c r="C32" s="238"/>
      <c r="D32" s="240" t="str">
        <f t="shared" si="10"/>
        <v>Graduate Students</v>
      </c>
      <c r="E32" s="241"/>
      <c r="F32" s="242"/>
      <c r="G32" s="21">
        <v>0.26</v>
      </c>
      <c r="H32" s="114">
        <f>ROUND(H18*$G$32,0)</f>
        <v>0</v>
      </c>
      <c r="I32" s="114">
        <f t="shared" ref="I32:L32" si="15">ROUND(I18*$G$32,0)</f>
        <v>0</v>
      </c>
      <c r="J32" s="114">
        <f t="shared" si="15"/>
        <v>0</v>
      </c>
      <c r="K32" s="114">
        <f t="shared" si="15"/>
        <v>0</v>
      </c>
      <c r="L32" s="114">
        <f t="shared" si="15"/>
        <v>0</v>
      </c>
      <c r="M32" s="51">
        <f t="shared" si="12"/>
        <v>0</v>
      </c>
    </row>
    <row r="33" spans="2:13" x14ac:dyDescent="0.25">
      <c r="B33"/>
      <c r="C33" s="238"/>
      <c r="D33" s="240" t="str">
        <f t="shared" si="10"/>
        <v>Undergraduates</v>
      </c>
      <c r="E33" s="241"/>
      <c r="F33" s="242"/>
      <c r="G33" s="21">
        <v>1.4999999999999999E-2</v>
      </c>
      <c r="H33" s="114">
        <f>ROUND(H19*$G$33,0)</f>
        <v>0</v>
      </c>
      <c r="I33" s="114">
        <f t="shared" ref="I33:L33" si="16">ROUND(I19*$G$33,0)</f>
        <v>0</v>
      </c>
      <c r="J33" s="114">
        <f t="shared" si="16"/>
        <v>0</v>
      </c>
      <c r="K33" s="114">
        <f t="shared" si="16"/>
        <v>0</v>
      </c>
      <c r="L33" s="114">
        <f t="shared" si="16"/>
        <v>0</v>
      </c>
      <c r="M33" s="51">
        <f t="shared" si="12"/>
        <v>0</v>
      </c>
    </row>
    <row r="34" spans="2:13" x14ac:dyDescent="0.25">
      <c r="B34"/>
      <c r="C34" s="239"/>
      <c r="D34" s="240" t="str">
        <f t="shared" si="10"/>
        <v>Temp (Employee Type?)</v>
      </c>
      <c r="E34" s="241"/>
      <c r="F34" s="242"/>
      <c r="G34" s="21">
        <v>0.245</v>
      </c>
      <c r="H34" s="114">
        <f>ROUND(H20*$G$34,0)</f>
        <v>0</v>
      </c>
      <c r="I34" s="114">
        <f t="shared" ref="I34:L34" si="17">ROUND(I20*$G$34,0)</f>
        <v>0</v>
      </c>
      <c r="J34" s="114">
        <f t="shared" si="17"/>
        <v>0</v>
      </c>
      <c r="K34" s="114">
        <f t="shared" si="17"/>
        <v>0</v>
      </c>
      <c r="L34" s="114">
        <f t="shared" si="17"/>
        <v>0</v>
      </c>
      <c r="M34" s="51">
        <f t="shared" si="12"/>
        <v>0</v>
      </c>
    </row>
    <row r="35" spans="2:13" x14ac:dyDescent="0.25">
      <c r="B35"/>
      <c r="C35" s="73"/>
      <c r="D35" s="74" t="s">
        <v>21</v>
      </c>
      <c r="E35" s="74"/>
      <c r="F35" s="74"/>
      <c r="G35" s="115"/>
      <c r="H35" s="75">
        <f t="shared" ref="H35:M35" si="18">SUM(H24:H34)</f>
        <v>0</v>
      </c>
      <c r="I35" s="75">
        <f>SUM(I24:I34)</f>
        <v>0</v>
      </c>
      <c r="J35" s="75">
        <f>SUM(J24:J34)</f>
        <v>0</v>
      </c>
      <c r="K35" s="75">
        <f t="shared" si="18"/>
        <v>0</v>
      </c>
      <c r="L35" s="75">
        <f t="shared" si="18"/>
        <v>0</v>
      </c>
      <c r="M35" s="75">
        <f t="shared" si="18"/>
        <v>0</v>
      </c>
    </row>
    <row r="36" spans="2:13" ht="6.75" customHeight="1" x14ac:dyDescent="0.25">
      <c r="B36"/>
      <c r="C36"/>
      <c r="D36"/>
      <c r="E36"/>
      <c r="F36"/>
      <c r="G36" s="116"/>
      <c r="H36" s="55"/>
      <c r="I36" s="55"/>
      <c r="J36" s="55"/>
      <c r="K36" s="55"/>
      <c r="L36" s="55"/>
      <c r="M36" s="55"/>
    </row>
    <row r="37" spans="2:13" x14ac:dyDescent="0.25">
      <c r="B37"/>
      <c r="C37" s="65"/>
      <c r="D37" s="66" t="s">
        <v>22</v>
      </c>
      <c r="E37" s="66"/>
      <c r="F37" s="66"/>
      <c r="G37" s="117"/>
      <c r="H37" s="68">
        <f t="shared" ref="H37:L37" si="19">SUM(H21,H35)</f>
        <v>0</v>
      </c>
      <c r="I37" s="68">
        <f t="shared" si="19"/>
        <v>0</v>
      </c>
      <c r="J37" s="68">
        <f t="shared" si="19"/>
        <v>0</v>
      </c>
      <c r="K37" s="68">
        <f>SUM(K21,K35)</f>
        <v>0</v>
      </c>
      <c r="L37" s="68">
        <f t="shared" si="19"/>
        <v>0</v>
      </c>
      <c r="M37" s="68">
        <f>SUM(M21,M35)</f>
        <v>0</v>
      </c>
    </row>
    <row r="38" spans="2:13" ht="6.75" customHeight="1" x14ac:dyDescent="0.25">
      <c r="B38"/>
      <c r="C38"/>
      <c r="D38"/>
      <c r="E38"/>
      <c r="F38"/>
      <c r="G38" s="116"/>
      <c r="H38" s="55"/>
      <c r="I38" s="55"/>
      <c r="J38" s="55"/>
      <c r="K38" s="55"/>
      <c r="L38" s="55"/>
      <c r="M38" s="55"/>
    </row>
    <row r="39" spans="2:13" x14ac:dyDescent="0.25">
      <c r="B39" s="16" t="s">
        <v>45</v>
      </c>
      <c r="C39" s="17"/>
      <c r="D39" s="17"/>
      <c r="E39" s="17"/>
      <c r="F39" s="17"/>
      <c r="G39" s="118"/>
      <c r="H39" s="59"/>
      <c r="I39" s="59"/>
      <c r="J39" s="59"/>
      <c r="K39" s="59"/>
      <c r="L39" s="59"/>
      <c r="M39" s="60"/>
    </row>
    <row r="40" spans="2:13" x14ac:dyDescent="0.25">
      <c r="B40"/>
      <c r="C40" s="18">
        <v>1</v>
      </c>
      <c r="D40" s="245"/>
      <c r="E40" s="245"/>
      <c r="F40" s="245"/>
      <c r="G40" s="245"/>
      <c r="H40" s="50"/>
      <c r="I40" s="50"/>
      <c r="J40" s="50"/>
      <c r="K40" s="50"/>
      <c r="L40" s="50"/>
      <c r="M40" s="51">
        <f>SUM(H40:L40)</f>
        <v>0</v>
      </c>
    </row>
    <row r="41" spans="2:13" x14ac:dyDescent="0.25">
      <c r="B41"/>
      <c r="C41" s="40">
        <v>2</v>
      </c>
      <c r="D41" s="245"/>
      <c r="E41" s="245"/>
      <c r="F41" s="245"/>
      <c r="G41" s="245"/>
      <c r="H41" s="50"/>
      <c r="I41" s="50"/>
      <c r="J41" s="50"/>
      <c r="K41" s="50"/>
      <c r="L41" s="50"/>
      <c r="M41" s="51">
        <f t="shared" ref="M41:M44" si="20">SUM(H41:L41)</f>
        <v>0</v>
      </c>
    </row>
    <row r="42" spans="2:13" x14ac:dyDescent="0.25">
      <c r="B42"/>
      <c r="C42" s="40">
        <v>3</v>
      </c>
      <c r="D42" s="245"/>
      <c r="E42" s="245"/>
      <c r="F42" s="245"/>
      <c r="G42" s="245"/>
      <c r="H42" s="50"/>
      <c r="I42" s="50"/>
      <c r="J42" s="50"/>
      <c r="K42" s="50"/>
      <c r="L42" s="50"/>
      <c r="M42" s="51">
        <f t="shared" si="20"/>
        <v>0</v>
      </c>
    </row>
    <row r="43" spans="2:13" x14ac:dyDescent="0.25">
      <c r="B43"/>
      <c r="C43" s="40">
        <v>4</v>
      </c>
      <c r="D43" s="245"/>
      <c r="E43" s="245"/>
      <c r="F43" s="245"/>
      <c r="G43" s="245"/>
      <c r="H43" s="50"/>
      <c r="I43" s="50"/>
      <c r="J43" s="50"/>
      <c r="K43" s="50"/>
      <c r="L43" s="50"/>
      <c r="M43" s="51">
        <f t="shared" si="20"/>
        <v>0</v>
      </c>
    </row>
    <row r="44" spans="2:13" x14ac:dyDescent="0.25">
      <c r="B44"/>
      <c r="C44" s="40">
        <v>5</v>
      </c>
      <c r="D44" s="245"/>
      <c r="E44" s="245"/>
      <c r="F44" s="245"/>
      <c r="G44" s="245"/>
      <c r="H44" s="50"/>
      <c r="I44" s="50"/>
      <c r="J44" s="50"/>
      <c r="K44" s="50"/>
      <c r="L44" s="50"/>
      <c r="M44" s="51">
        <f t="shared" si="20"/>
        <v>0</v>
      </c>
    </row>
    <row r="45" spans="2:13" x14ac:dyDescent="0.25">
      <c r="B45"/>
      <c r="C45" s="67"/>
      <c r="D45" s="67" t="s">
        <v>23</v>
      </c>
      <c r="E45" s="67"/>
      <c r="F45" s="67"/>
      <c r="G45" s="119"/>
      <c r="H45" s="68">
        <f t="shared" ref="H45:M45" si="21">SUM(H40:H44)</f>
        <v>0</v>
      </c>
      <c r="I45" s="68">
        <f t="shared" si="21"/>
        <v>0</v>
      </c>
      <c r="J45" s="68">
        <f t="shared" si="21"/>
        <v>0</v>
      </c>
      <c r="K45" s="68">
        <f t="shared" si="21"/>
        <v>0</v>
      </c>
      <c r="L45" s="68">
        <f t="shared" si="21"/>
        <v>0</v>
      </c>
      <c r="M45" s="68">
        <f t="shared" si="21"/>
        <v>0</v>
      </c>
    </row>
    <row r="46" spans="2:13" ht="6.75" customHeight="1" x14ac:dyDescent="0.25">
      <c r="B46"/>
      <c r="C46"/>
      <c r="D46"/>
      <c r="E46"/>
      <c r="F46"/>
      <c r="G46" s="116"/>
      <c r="H46" s="55"/>
      <c r="I46" s="55"/>
      <c r="J46" s="55"/>
      <c r="K46" s="55"/>
      <c r="L46" s="55"/>
      <c r="M46" s="55"/>
    </row>
    <row r="47" spans="2:13" x14ac:dyDescent="0.25">
      <c r="B47" s="16" t="s">
        <v>24</v>
      </c>
      <c r="C47" s="17"/>
      <c r="D47" s="17"/>
      <c r="E47" s="17"/>
      <c r="F47" s="17"/>
      <c r="G47" s="118"/>
      <c r="H47" s="59"/>
      <c r="I47" s="59"/>
      <c r="J47" s="59"/>
      <c r="K47" s="59"/>
      <c r="L47" s="59"/>
      <c r="M47" s="60"/>
    </row>
    <row r="48" spans="2:13" x14ac:dyDescent="0.25">
      <c r="B48"/>
      <c r="C48" s="40">
        <v>1</v>
      </c>
      <c r="D48" s="243" t="s">
        <v>30</v>
      </c>
      <c r="E48" s="243"/>
      <c r="F48" s="243"/>
      <c r="G48" s="243"/>
      <c r="H48" s="50"/>
      <c r="I48" s="50"/>
      <c r="J48" s="50"/>
      <c r="K48" s="50"/>
      <c r="L48" s="50"/>
      <c r="M48" s="51">
        <f>SUM(H48:L48)</f>
        <v>0</v>
      </c>
    </row>
    <row r="49" spans="2:13" ht="23.45" customHeight="1" x14ac:dyDescent="0.25">
      <c r="B49"/>
      <c r="C49" s="40">
        <v>2</v>
      </c>
      <c r="D49" s="244" t="s">
        <v>88</v>
      </c>
      <c r="E49" s="243"/>
      <c r="F49" s="243"/>
      <c r="G49" s="243"/>
      <c r="H49" s="50"/>
      <c r="I49" s="50"/>
      <c r="J49" s="50"/>
      <c r="K49" s="50"/>
      <c r="L49" s="50"/>
      <c r="M49" s="51">
        <f>SUM(H49:L49)</f>
        <v>0</v>
      </c>
    </row>
    <row r="50" spans="2:13" x14ac:dyDescent="0.25">
      <c r="B50"/>
      <c r="C50" s="67"/>
      <c r="D50" s="67" t="s">
        <v>5</v>
      </c>
      <c r="E50" s="67"/>
      <c r="F50" s="67"/>
      <c r="G50" s="67"/>
      <c r="H50" s="68">
        <f t="shared" ref="H50:M50" si="22">SUM(H48:H49)</f>
        <v>0</v>
      </c>
      <c r="I50" s="68">
        <f t="shared" si="22"/>
        <v>0</v>
      </c>
      <c r="J50" s="68">
        <f t="shared" si="22"/>
        <v>0</v>
      </c>
      <c r="K50" s="68">
        <f t="shared" si="22"/>
        <v>0</v>
      </c>
      <c r="L50" s="68">
        <f t="shared" si="22"/>
        <v>0</v>
      </c>
      <c r="M50" s="68">
        <f t="shared" si="22"/>
        <v>0</v>
      </c>
    </row>
    <row r="51" spans="2:13" ht="6.75" customHeight="1" x14ac:dyDescent="0.25">
      <c r="B51"/>
      <c r="C51"/>
      <c r="D51"/>
      <c r="E51"/>
      <c r="F51"/>
      <c r="G51"/>
      <c r="H51" s="55"/>
      <c r="I51" s="55"/>
      <c r="J51" s="55"/>
      <c r="K51" s="55"/>
      <c r="L51" s="55"/>
      <c r="M51" s="55"/>
    </row>
    <row r="52" spans="2:13" x14ac:dyDescent="0.25">
      <c r="B52" s="17" t="s">
        <v>25</v>
      </c>
      <c r="C52" s="17"/>
      <c r="D52" s="17"/>
      <c r="E52" s="17"/>
      <c r="F52" s="153"/>
      <c r="G52" s="17"/>
      <c r="H52" s="99"/>
      <c r="I52" s="99"/>
      <c r="J52" s="99"/>
      <c r="K52" s="99"/>
      <c r="L52" s="99"/>
      <c r="M52" s="100"/>
    </row>
    <row r="53" spans="2:13" x14ac:dyDescent="0.25">
      <c r="B53" s="182"/>
      <c r="C53" s="190">
        <v>1</v>
      </c>
      <c r="D53" s="257" t="s">
        <v>35</v>
      </c>
      <c r="E53" s="243"/>
      <c r="F53" s="243"/>
      <c r="G53" s="243"/>
      <c r="H53" s="189"/>
      <c r="I53" s="189"/>
      <c r="J53" s="189"/>
      <c r="K53" s="189"/>
      <c r="L53" s="189"/>
      <c r="M53" s="51">
        <f>SUM(H53:L53)</f>
        <v>0</v>
      </c>
    </row>
    <row r="54" spans="2:13" x14ac:dyDescent="0.25">
      <c r="B54" s="182"/>
      <c r="C54" s="190">
        <v>2</v>
      </c>
      <c r="D54" s="247" t="s">
        <v>36</v>
      </c>
      <c r="E54" s="247"/>
      <c r="F54" s="247"/>
      <c r="G54" s="248"/>
      <c r="H54" s="189"/>
      <c r="I54" s="189"/>
      <c r="J54" s="189"/>
      <c r="K54" s="189"/>
      <c r="L54" s="189"/>
      <c r="M54" s="51">
        <f>SUM(H54:L54)</f>
        <v>0</v>
      </c>
    </row>
    <row r="55" spans="2:13" x14ac:dyDescent="0.25">
      <c r="B55" s="182"/>
      <c r="C55" s="190">
        <v>3</v>
      </c>
      <c r="D55" s="247" t="s">
        <v>37</v>
      </c>
      <c r="E55" s="247"/>
      <c r="F55" s="247"/>
      <c r="G55" s="248"/>
      <c r="H55" s="189"/>
      <c r="I55" s="189"/>
      <c r="J55" s="189"/>
      <c r="K55" s="189"/>
      <c r="L55" s="189"/>
      <c r="M55" s="51">
        <f t="shared" ref="M55:M72" si="23">SUM(H55:L55)</f>
        <v>0</v>
      </c>
    </row>
    <row r="56" spans="2:13" x14ac:dyDescent="0.25">
      <c r="B56" s="182"/>
      <c r="C56" s="190">
        <v>4</v>
      </c>
      <c r="D56" s="257" t="s">
        <v>58</v>
      </c>
      <c r="E56" s="243"/>
      <c r="F56" s="243"/>
      <c r="G56" s="243"/>
      <c r="H56" s="189"/>
      <c r="I56" s="189"/>
      <c r="J56" s="189"/>
      <c r="K56" s="189"/>
      <c r="L56" s="189"/>
      <c r="M56" s="51">
        <f t="shared" si="23"/>
        <v>0</v>
      </c>
    </row>
    <row r="57" spans="2:13" x14ac:dyDescent="0.25">
      <c r="B57" s="182"/>
      <c r="C57" s="190">
        <v>5</v>
      </c>
      <c r="D57" s="257" t="s">
        <v>38</v>
      </c>
      <c r="E57" s="243"/>
      <c r="F57" s="243"/>
      <c r="G57" s="243"/>
      <c r="H57" s="189"/>
      <c r="I57" s="189"/>
      <c r="J57" s="189"/>
      <c r="K57" s="189"/>
      <c r="L57" s="189"/>
      <c r="M57" s="51">
        <f t="shared" si="23"/>
        <v>0</v>
      </c>
    </row>
    <row r="58" spans="2:13" x14ac:dyDescent="0.25">
      <c r="B58" s="182"/>
      <c r="C58" s="190">
        <v>6</v>
      </c>
      <c r="D58" s="257" t="s">
        <v>89</v>
      </c>
      <c r="E58" s="243"/>
      <c r="F58" s="243"/>
      <c r="G58" s="243"/>
      <c r="H58" s="189"/>
      <c r="I58" s="189"/>
      <c r="J58" s="189"/>
      <c r="K58" s="189"/>
      <c r="L58" s="189"/>
      <c r="M58" s="51">
        <f t="shared" si="23"/>
        <v>0</v>
      </c>
    </row>
    <row r="59" spans="2:13" x14ac:dyDescent="0.25">
      <c r="B59"/>
      <c r="C59" s="190">
        <v>7</v>
      </c>
      <c r="D59" s="257" t="s">
        <v>42</v>
      </c>
      <c r="E59" s="243"/>
      <c r="F59" s="243"/>
      <c r="G59" s="243"/>
      <c r="H59" s="50"/>
      <c r="I59" s="50"/>
      <c r="J59" s="50"/>
      <c r="K59" s="50"/>
      <c r="L59" s="50"/>
      <c r="M59" s="51">
        <f t="shared" si="23"/>
        <v>0</v>
      </c>
    </row>
    <row r="60" spans="2:13" ht="13.5" customHeight="1" x14ac:dyDescent="0.25">
      <c r="B60"/>
      <c r="C60" s="190">
        <v>8</v>
      </c>
      <c r="D60" s="257" t="s">
        <v>39</v>
      </c>
      <c r="E60" s="243"/>
      <c r="F60" s="243"/>
      <c r="G60" s="243"/>
      <c r="H60" s="50"/>
      <c r="I60" s="50"/>
      <c r="J60" s="50"/>
      <c r="K60" s="50"/>
      <c r="L60" s="50"/>
      <c r="M60" s="51">
        <f t="shared" si="23"/>
        <v>0</v>
      </c>
    </row>
    <row r="61" spans="2:13" x14ac:dyDescent="0.25">
      <c r="B61"/>
      <c r="C61" s="190">
        <v>9</v>
      </c>
      <c r="D61" s="257" t="s">
        <v>40</v>
      </c>
      <c r="E61" s="243"/>
      <c r="F61" s="243"/>
      <c r="G61" s="243"/>
      <c r="H61" s="50"/>
      <c r="I61" s="50"/>
      <c r="J61" s="50"/>
      <c r="K61" s="50"/>
      <c r="L61" s="50"/>
      <c r="M61" s="51">
        <f t="shared" si="23"/>
        <v>0</v>
      </c>
    </row>
    <row r="62" spans="2:13" x14ac:dyDescent="0.25">
      <c r="B62"/>
      <c r="C62" s="190">
        <v>10</v>
      </c>
      <c r="D62" s="258" t="s">
        <v>41</v>
      </c>
      <c r="E62" s="259"/>
      <c r="F62" s="259"/>
      <c r="G62" s="259"/>
      <c r="H62" s="50"/>
      <c r="I62" s="50"/>
      <c r="J62" s="50"/>
      <c r="K62" s="50"/>
      <c r="L62" s="50"/>
      <c r="M62" s="51">
        <f t="shared" si="23"/>
        <v>0</v>
      </c>
    </row>
    <row r="63" spans="2:13" x14ac:dyDescent="0.25">
      <c r="B63"/>
      <c r="C63" s="190">
        <v>11</v>
      </c>
      <c r="D63" s="49" t="s">
        <v>43</v>
      </c>
      <c r="E63" s="49"/>
      <c r="F63" s="49"/>
      <c r="G63" s="39"/>
      <c r="H63" s="50"/>
      <c r="I63" s="50"/>
      <c r="J63" s="50"/>
      <c r="K63" s="50"/>
      <c r="L63" s="50"/>
      <c r="M63" s="51">
        <f t="shared" si="23"/>
        <v>0</v>
      </c>
    </row>
    <row r="64" spans="2:13" x14ac:dyDescent="0.25">
      <c r="B64"/>
      <c r="C64" s="190">
        <v>12</v>
      </c>
      <c r="D64" s="1" t="s">
        <v>74</v>
      </c>
      <c r="H64" s="50"/>
      <c r="I64" s="50"/>
      <c r="J64" s="50"/>
      <c r="K64" s="50"/>
      <c r="L64" s="50"/>
      <c r="M64" s="51">
        <f t="shared" si="23"/>
        <v>0</v>
      </c>
    </row>
    <row r="65" spans="2:13" x14ac:dyDescent="0.25">
      <c r="B65"/>
      <c r="C65" s="190">
        <v>13</v>
      </c>
      <c r="D65" s="49" t="s">
        <v>57</v>
      </c>
      <c r="E65" s="49"/>
      <c r="F65" s="49"/>
      <c r="G65" s="39"/>
      <c r="H65" s="50"/>
      <c r="I65" s="50"/>
      <c r="J65" s="50"/>
      <c r="K65" s="50"/>
      <c r="L65" s="50"/>
      <c r="M65" s="51">
        <f t="shared" si="23"/>
        <v>0</v>
      </c>
    </row>
    <row r="66" spans="2:13" x14ac:dyDescent="0.25">
      <c r="B66"/>
      <c r="C66" s="190">
        <v>14</v>
      </c>
      <c r="D66" s="247" t="s">
        <v>55</v>
      </c>
      <c r="E66" s="247"/>
      <c r="F66" s="247"/>
      <c r="G66" s="248"/>
      <c r="H66" s="50"/>
      <c r="I66" s="50"/>
      <c r="J66" s="50"/>
      <c r="K66" s="50"/>
      <c r="L66" s="50"/>
      <c r="M66" s="51">
        <f t="shared" si="23"/>
        <v>0</v>
      </c>
    </row>
    <row r="67" spans="2:13" x14ac:dyDescent="0.25">
      <c r="B67"/>
      <c r="C67" s="190">
        <v>15</v>
      </c>
      <c r="D67" s="5" t="s">
        <v>56</v>
      </c>
      <c r="E67" s="5"/>
      <c r="F67" s="5"/>
      <c r="G67" s="5"/>
      <c r="H67" s="50"/>
      <c r="I67" s="50"/>
      <c r="J67" s="50"/>
      <c r="K67" s="50"/>
      <c r="L67" s="50"/>
      <c r="M67" s="51">
        <f t="shared" si="23"/>
        <v>0</v>
      </c>
    </row>
    <row r="68" spans="2:13" x14ac:dyDescent="0.25">
      <c r="B68"/>
      <c r="C68" s="190">
        <v>16</v>
      </c>
      <c r="D68" s="90" t="s">
        <v>104</v>
      </c>
      <c r="E68" s="90"/>
      <c r="F68" s="90"/>
      <c r="G68" s="91"/>
      <c r="H68" s="50"/>
      <c r="I68" s="50"/>
      <c r="J68" s="50"/>
      <c r="K68" s="50"/>
      <c r="L68" s="50"/>
      <c r="M68" s="51">
        <f t="shared" si="23"/>
        <v>0</v>
      </c>
    </row>
    <row r="69" spans="2:13" x14ac:dyDescent="0.25">
      <c r="B69"/>
      <c r="C69" s="190">
        <v>17</v>
      </c>
      <c r="D69" s="90" t="s">
        <v>105</v>
      </c>
      <c r="E69" s="90"/>
      <c r="F69" s="90"/>
      <c r="G69" s="91"/>
      <c r="H69" s="50"/>
      <c r="I69" s="50"/>
      <c r="J69" s="50"/>
      <c r="K69" s="50"/>
      <c r="L69" s="50"/>
      <c r="M69" s="51">
        <f t="shared" si="23"/>
        <v>0</v>
      </c>
    </row>
    <row r="70" spans="2:13" x14ac:dyDescent="0.25">
      <c r="B70"/>
      <c r="C70" s="190">
        <v>18</v>
      </c>
      <c r="D70" s="90" t="s">
        <v>106</v>
      </c>
      <c r="E70" s="90"/>
      <c r="F70" s="90"/>
      <c r="G70" s="91"/>
      <c r="H70" s="50"/>
      <c r="I70" s="50"/>
      <c r="J70" s="50"/>
      <c r="K70" s="50"/>
      <c r="L70" s="50"/>
      <c r="M70" s="51">
        <f t="shared" si="23"/>
        <v>0</v>
      </c>
    </row>
    <row r="71" spans="2:13" x14ac:dyDescent="0.25">
      <c r="B71"/>
      <c r="C71" s="190">
        <v>19</v>
      </c>
      <c r="D71" s="90" t="s">
        <v>107</v>
      </c>
      <c r="E71" s="90"/>
      <c r="F71" s="90"/>
      <c r="G71" s="91"/>
      <c r="H71" s="50"/>
      <c r="I71" s="50"/>
      <c r="J71" s="50"/>
      <c r="K71" s="50"/>
      <c r="L71" s="50"/>
      <c r="M71" s="51">
        <f t="shared" si="23"/>
        <v>0</v>
      </c>
    </row>
    <row r="72" spans="2:13" x14ac:dyDescent="0.25">
      <c r="B72"/>
      <c r="C72" s="190">
        <v>20</v>
      </c>
      <c r="D72" s="90" t="s">
        <v>109</v>
      </c>
      <c r="E72" s="163"/>
      <c r="F72" s="163"/>
      <c r="G72" s="91"/>
      <c r="H72" s="50"/>
      <c r="I72" s="50"/>
      <c r="J72" s="50"/>
      <c r="K72" s="50"/>
      <c r="L72" s="50"/>
      <c r="M72" s="51">
        <f t="shared" si="23"/>
        <v>0</v>
      </c>
    </row>
    <row r="73" spans="2:13" x14ac:dyDescent="0.25">
      <c r="B73"/>
      <c r="C73" s="190">
        <v>21</v>
      </c>
      <c r="D73" s="257" t="s">
        <v>77</v>
      </c>
      <c r="E73" s="243"/>
      <c r="F73" s="243"/>
      <c r="G73" s="243"/>
      <c r="H73" s="50"/>
      <c r="I73" s="50"/>
      <c r="J73" s="50"/>
      <c r="K73" s="50"/>
      <c r="L73" s="50"/>
      <c r="M73" s="51">
        <f>SUM(H73:L73)</f>
        <v>0</v>
      </c>
    </row>
    <row r="74" spans="2:13" x14ac:dyDescent="0.25">
      <c r="B74"/>
      <c r="C74" s="190">
        <v>22</v>
      </c>
      <c r="D74" s="90" t="s">
        <v>78</v>
      </c>
      <c r="E74" s="90"/>
      <c r="F74" s="156"/>
      <c r="G74" s="91"/>
      <c r="H74" s="50"/>
      <c r="I74" s="50"/>
      <c r="J74" s="50"/>
      <c r="K74" s="50"/>
      <c r="L74" s="50"/>
      <c r="M74" s="51">
        <f>SUM(H74:L74)</f>
        <v>0</v>
      </c>
    </row>
    <row r="75" spans="2:13" x14ac:dyDescent="0.25">
      <c r="B75"/>
      <c r="C75" s="190">
        <v>23</v>
      </c>
      <c r="D75" s="247" t="s">
        <v>54</v>
      </c>
      <c r="E75" s="247"/>
      <c r="F75" s="247"/>
      <c r="G75" s="248"/>
      <c r="H75" s="50"/>
      <c r="I75" s="50"/>
      <c r="J75" s="50"/>
      <c r="K75" s="50"/>
      <c r="L75" s="50"/>
      <c r="M75" s="51">
        <f>SUM(H75:L75)</f>
        <v>0</v>
      </c>
    </row>
    <row r="76" spans="2:13" x14ac:dyDescent="0.25">
      <c r="B76"/>
      <c r="C76" s="191"/>
      <c r="D76" s="191" t="s">
        <v>49</v>
      </c>
      <c r="E76" s="191"/>
      <c r="F76" s="191"/>
      <c r="G76" s="191"/>
      <c r="H76" s="192">
        <f>SUM(H53:H75)</f>
        <v>0</v>
      </c>
      <c r="I76" s="192">
        <f t="shared" ref="I76:L76" si="24">SUM(I53:I75)</f>
        <v>0</v>
      </c>
      <c r="J76" s="192">
        <f t="shared" si="24"/>
        <v>0</v>
      </c>
      <c r="K76" s="192">
        <f t="shared" si="24"/>
        <v>0</v>
      </c>
      <c r="L76" s="192">
        <f t="shared" si="24"/>
        <v>0</v>
      </c>
      <c r="M76" s="192">
        <f>SUM(H76:L76)</f>
        <v>0</v>
      </c>
    </row>
    <row r="77" spans="2:13" x14ac:dyDescent="0.25">
      <c r="B77"/>
      <c r="M77" s="101"/>
    </row>
    <row r="78" spans="2:13" x14ac:dyDescent="0.25">
      <c r="B78"/>
      <c r="C78" s="43" t="s">
        <v>10</v>
      </c>
      <c r="D78" s="44"/>
      <c r="E78" s="44"/>
      <c r="F78" s="44"/>
      <c r="G78" s="82" t="s">
        <v>52</v>
      </c>
      <c r="H78" s="63"/>
      <c r="I78" s="59"/>
      <c r="J78" s="59"/>
      <c r="K78" s="59"/>
      <c r="L78" s="59"/>
      <c r="M78" s="133"/>
    </row>
    <row r="79" spans="2:13" x14ac:dyDescent="0.25">
      <c r="B79"/>
      <c r="C79" s="81">
        <v>1</v>
      </c>
      <c r="D79" s="44"/>
      <c r="E79" s="44"/>
      <c r="F79" s="44"/>
      <c r="G79" s="45"/>
      <c r="H79" s="50"/>
      <c r="I79" s="50"/>
      <c r="J79" s="50"/>
      <c r="K79" s="50"/>
      <c r="L79" s="50"/>
      <c r="M79" s="51">
        <f t="shared" ref="M79:M89" si="25">SUM(H79:L79)</f>
        <v>0</v>
      </c>
    </row>
    <row r="80" spans="2:13" x14ac:dyDescent="0.25">
      <c r="B80"/>
      <c r="C80" s="81">
        <v>2</v>
      </c>
      <c r="D80" s="44"/>
      <c r="E80" s="44"/>
      <c r="F80" s="44"/>
      <c r="G80" s="45"/>
      <c r="H80" s="50"/>
      <c r="I80" s="50"/>
      <c r="J80" s="50"/>
      <c r="K80" s="50"/>
      <c r="L80" s="50"/>
      <c r="M80" s="51">
        <f t="shared" si="25"/>
        <v>0</v>
      </c>
    </row>
    <row r="81" spans="2:13" x14ac:dyDescent="0.25">
      <c r="B81"/>
      <c r="C81" s="81">
        <v>3</v>
      </c>
      <c r="D81" s="44"/>
      <c r="E81" s="44"/>
      <c r="F81" s="44"/>
      <c r="G81" s="45"/>
      <c r="H81" s="50"/>
      <c r="I81" s="50"/>
      <c r="J81" s="50"/>
      <c r="K81" s="50"/>
      <c r="L81" s="50"/>
      <c r="M81" s="51">
        <f t="shared" si="25"/>
        <v>0</v>
      </c>
    </row>
    <row r="82" spans="2:13" x14ac:dyDescent="0.25">
      <c r="B82"/>
      <c r="C82" s="81">
        <v>4</v>
      </c>
      <c r="D82" s="44"/>
      <c r="E82" s="44"/>
      <c r="F82" s="44"/>
      <c r="G82" s="45"/>
      <c r="H82" s="50"/>
      <c r="I82" s="50"/>
      <c r="J82" s="50"/>
      <c r="K82" s="50"/>
      <c r="L82" s="50"/>
      <c r="M82" s="51">
        <f t="shared" si="25"/>
        <v>0</v>
      </c>
    </row>
    <row r="83" spans="2:13" x14ac:dyDescent="0.25">
      <c r="B83"/>
      <c r="C83" s="81">
        <v>5</v>
      </c>
      <c r="D83" s="44"/>
      <c r="E83" s="44"/>
      <c r="F83" s="44"/>
      <c r="G83" s="45"/>
      <c r="H83" s="50"/>
      <c r="I83" s="50"/>
      <c r="J83" s="50"/>
      <c r="K83" s="50"/>
      <c r="L83" s="50"/>
      <c r="M83" s="51">
        <f t="shared" si="25"/>
        <v>0</v>
      </c>
    </row>
    <row r="84" spans="2:13" x14ac:dyDescent="0.25">
      <c r="B84"/>
      <c r="C84" s="81">
        <v>6</v>
      </c>
      <c r="D84" s="44"/>
      <c r="E84" s="44"/>
      <c r="F84" s="44"/>
      <c r="G84" s="45"/>
      <c r="H84" s="50"/>
      <c r="I84" s="50"/>
      <c r="J84" s="50"/>
      <c r="K84" s="50"/>
      <c r="L84" s="50"/>
      <c r="M84" s="51">
        <f t="shared" si="25"/>
        <v>0</v>
      </c>
    </row>
    <row r="85" spans="2:13" x14ac:dyDescent="0.25">
      <c r="B85"/>
      <c r="C85" s="81">
        <v>7</v>
      </c>
      <c r="D85" s="44"/>
      <c r="E85" s="44"/>
      <c r="F85" s="44"/>
      <c r="G85" s="45"/>
      <c r="H85" s="50"/>
      <c r="I85" s="50"/>
      <c r="J85" s="50"/>
      <c r="K85" s="50"/>
      <c r="L85" s="50"/>
      <c r="M85" s="51">
        <f t="shared" si="25"/>
        <v>0</v>
      </c>
    </row>
    <row r="86" spans="2:13" x14ac:dyDescent="0.25">
      <c r="B86"/>
      <c r="C86" s="81">
        <v>8</v>
      </c>
      <c r="D86" s="44"/>
      <c r="E86" s="44"/>
      <c r="F86" s="44"/>
      <c r="G86" s="45"/>
      <c r="H86" s="50"/>
      <c r="I86" s="50"/>
      <c r="J86" s="50"/>
      <c r="K86" s="50"/>
      <c r="L86" s="50"/>
      <c r="M86" s="51">
        <f t="shared" si="25"/>
        <v>0</v>
      </c>
    </row>
    <row r="87" spans="2:13" x14ac:dyDescent="0.25">
      <c r="B87"/>
      <c r="C87" s="81">
        <v>9</v>
      </c>
      <c r="D87" s="46"/>
      <c r="E87" s="46"/>
      <c r="F87" s="46"/>
      <c r="G87" s="47"/>
      <c r="H87" s="50"/>
      <c r="I87" s="50"/>
      <c r="J87" s="50"/>
      <c r="K87" s="50"/>
      <c r="L87" s="50"/>
      <c r="M87" s="51">
        <f t="shared" si="25"/>
        <v>0</v>
      </c>
    </row>
    <row r="88" spans="2:13" x14ac:dyDescent="0.25">
      <c r="B88"/>
      <c r="C88" s="81">
        <v>10</v>
      </c>
      <c r="D88" s="46"/>
      <c r="E88" s="46"/>
      <c r="F88" s="46"/>
      <c r="G88" s="47"/>
      <c r="H88" s="50"/>
      <c r="I88" s="50"/>
      <c r="J88" s="50"/>
      <c r="K88" s="50"/>
      <c r="L88" s="50"/>
      <c r="M88" s="51">
        <f t="shared" si="25"/>
        <v>0</v>
      </c>
    </row>
    <row r="89" spans="2:13" x14ac:dyDescent="0.25">
      <c r="B89"/>
      <c r="C89" s="139">
        <v>11</v>
      </c>
      <c r="D89" s="46"/>
      <c r="E89" s="46"/>
      <c r="F89" s="46"/>
      <c r="G89" s="47"/>
      <c r="H89" s="50"/>
      <c r="I89" s="50"/>
      <c r="J89" s="50"/>
      <c r="K89" s="50"/>
      <c r="L89" s="50"/>
      <c r="M89" s="51">
        <f t="shared" si="25"/>
        <v>0</v>
      </c>
    </row>
    <row r="90" spans="2:13" x14ac:dyDescent="0.25">
      <c r="B90"/>
      <c r="C90" s="71"/>
      <c r="D90" s="72" t="s">
        <v>50</v>
      </c>
      <c r="E90" s="72"/>
      <c r="F90" s="71"/>
      <c r="G90" s="71"/>
      <c r="H90" s="78">
        <f>SUM(H79:H89)</f>
        <v>0</v>
      </c>
      <c r="I90" s="78">
        <f t="shared" ref="I90:L90" si="26">SUM(I79:I89)</f>
        <v>0</v>
      </c>
      <c r="J90" s="78">
        <f t="shared" si="26"/>
        <v>0</v>
      </c>
      <c r="K90" s="78">
        <f t="shared" si="26"/>
        <v>0</v>
      </c>
      <c r="L90" s="78">
        <f t="shared" si="26"/>
        <v>0</v>
      </c>
      <c r="M90" s="78">
        <f>SUM(H90:L90)</f>
        <v>0</v>
      </c>
    </row>
    <row r="91" spans="2:13" x14ac:dyDescent="0.25">
      <c r="B91"/>
      <c r="C91" s="69"/>
      <c r="D91" s="70" t="s">
        <v>51</v>
      </c>
      <c r="E91" s="70"/>
      <c r="F91" s="69"/>
      <c r="G91" s="69"/>
      <c r="H91" s="77">
        <f>SUM(H76+H90)</f>
        <v>0</v>
      </c>
      <c r="I91" s="77">
        <f t="shared" ref="I91:M91" si="27">SUM(I76+I90)</f>
        <v>0</v>
      </c>
      <c r="J91" s="77">
        <f t="shared" si="27"/>
        <v>0</v>
      </c>
      <c r="K91" s="77">
        <f t="shared" si="27"/>
        <v>0</v>
      </c>
      <c r="L91" s="77">
        <f t="shared" si="27"/>
        <v>0</v>
      </c>
      <c r="M91" s="77">
        <f t="shared" si="27"/>
        <v>0</v>
      </c>
    </row>
    <row r="92" spans="2:13" x14ac:dyDescent="0.25">
      <c r="B92"/>
      <c r="C92"/>
      <c r="D92"/>
      <c r="E92"/>
      <c r="F92"/>
      <c r="G92"/>
      <c r="H92" s="76" t="s">
        <v>0</v>
      </c>
      <c r="I92" s="76" t="s">
        <v>1</v>
      </c>
      <c r="J92" s="76" t="s">
        <v>2</v>
      </c>
      <c r="K92" s="76" t="s">
        <v>3</v>
      </c>
      <c r="L92" s="76" t="s">
        <v>4</v>
      </c>
      <c r="M92" s="76" t="s">
        <v>27</v>
      </c>
    </row>
    <row r="93" spans="2:13" x14ac:dyDescent="0.25">
      <c r="B93" s="26" t="s">
        <v>46</v>
      </c>
      <c r="C93" s="19"/>
      <c r="D93" s="19"/>
      <c r="E93" s="19"/>
      <c r="F93" s="19"/>
      <c r="G93" s="19"/>
      <c r="H93" s="51">
        <f>SUM(H91+H50+H45+H37)</f>
        <v>0</v>
      </c>
      <c r="I93" s="51">
        <f t="shared" ref="I93:L93" si="28">SUM(I91+I50+I45+I37)</f>
        <v>0</v>
      </c>
      <c r="J93" s="51">
        <f t="shared" si="28"/>
        <v>0</v>
      </c>
      <c r="K93" s="51">
        <f t="shared" si="28"/>
        <v>0</v>
      </c>
      <c r="L93" s="51">
        <f t="shared" si="28"/>
        <v>0</v>
      </c>
      <c r="M93" s="51">
        <f>SUM(M91+M50+M45+M37)</f>
        <v>0</v>
      </c>
    </row>
    <row r="94" spans="2:13" x14ac:dyDescent="0.25">
      <c r="B94" s="26" t="s">
        <v>47</v>
      </c>
      <c r="C94" s="19"/>
      <c r="D94" s="19"/>
      <c r="E94" s="19"/>
      <c r="F94" s="19"/>
      <c r="G94" s="19"/>
      <c r="H94" s="51">
        <f>SUM(H93-H45-H66-H68-H69-H70-H71-H72-H90)</f>
        <v>0</v>
      </c>
      <c r="I94" s="51">
        <f t="shared" ref="I94:L94" si="29">SUM(I93-I45-I66-I68-I69-I70-I71-I72-I90)</f>
        <v>0</v>
      </c>
      <c r="J94" s="51">
        <f t="shared" si="29"/>
        <v>0</v>
      </c>
      <c r="K94" s="51">
        <f t="shared" si="29"/>
        <v>0</v>
      </c>
      <c r="L94" s="51">
        <f t="shared" si="29"/>
        <v>0</v>
      </c>
      <c r="M94" s="51">
        <f>M93-M90-M66-M68-M69-M70-M71-M72-M45</f>
        <v>0</v>
      </c>
    </row>
    <row r="95" spans="2:13" x14ac:dyDescent="0.25">
      <c r="B95" s="27" t="s">
        <v>48</v>
      </c>
      <c r="C95" s="28"/>
      <c r="D95" s="28"/>
      <c r="E95" s="28"/>
      <c r="F95" s="28"/>
      <c r="G95" s="28"/>
      <c r="H95" s="79">
        <f>ROUND(H94*$L$1,1)</f>
        <v>0</v>
      </c>
      <c r="I95" s="79">
        <f t="shared" ref="I95:L95" si="30">ROUND(I94*$L$1,1)</f>
        <v>0</v>
      </c>
      <c r="J95" s="79">
        <f t="shared" si="30"/>
        <v>0</v>
      </c>
      <c r="K95" s="79">
        <f t="shared" si="30"/>
        <v>0</v>
      </c>
      <c r="L95" s="79">
        <f t="shared" si="30"/>
        <v>0</v>
      </c>
      <c r="M95" s="79">
        <f>SUM(H95:L95)</f>
        <v>0</v>
      </c>
    </row>
    <row r="96" spans="2:13" x14ac:dyDescent="0.25">
      <c r="B96" s="27" t="s">
        <v>128</v>
      </c>
      <c r="C96" s="28"/>
      <c r="D96" s="28"/>
      <c r="E96" s="28"/>
      <c r="F96" s="28"/>
      <c r="G96" s="28"/>
      <c r="H96" s="79">
        <f>(MIN(50000,SUM($H79:H79))*$L$1)+(MIN(50000,SUM($H80:H80))*$L$1)+(MIN(50000,SUM($H87:H87))*$L$1)</f>
        <v>0</v>
      </c>
      <c r="I96" s="79">
        <f>(MIN(50000,SUM($H79:I79))*$L$1)+(MIN(50000,SUM($H80:I80))*$L$1)+(MIN(50000,SUM($H87:I87))*$L$1)</f>
        <v>0</v>
      </c>
      <c r="J96" s="79">
        <f>(MIN(50000,SUM($H79:J79))*$L$1)+(MIN(50000,SUM($H80:J80))*$L$1)+(MIN(50000,SUM($H87:J87))*$L$1)</f>
        <v>0</v>
      </c>
      <c r="K96" s="79">
        <f>(MIN(50000,SUM($H79:K79))*$L$1)+(MIN(50000,SUM($H80:K80))*$L$1)+(MIN(50000,SUM($H87:K87))*$L$1)</f>
        <v>0</v>
      </c>
      <c r="L96" s="79">
        <f>(MIN(50000,SUM($H79:L79))*$L$1)+(MIN(50000,SUM($H80:L80))*$L$1)+(MIN(50000,SUM($H87:L87))*$L$1)</f>
        <v>0</v>
      </c>
      <c r="M96" s="79">
        <f>SUM(H96:L96)</f>
        <v>0</v>
      </c>
    </row>
    <row r="97" spans="2:13" ht="15.75" thickBot="1" x14ac:dyDescent="0.3">
      <c r="B97" s="24" t="s">
        <v>28</v>
      </c>
      <c r="C97" s="25"/>
      <c r="D97" s="25"/>
      <c r="E97" s="25"/>
      <c r="F97" s="25"/>
      <c r="G97" s="25"/>
      <c r="H97" s="80">
        <f>H93+H95+H96</f>
        <v>0</v>
      </c>
      <c r="I97" s="80">
        <f>I93+I95+I96</f>
        <v>0</v>
      </c>
      <c r="J97" s="80">
        <f>J93+J95+J96</f>
        <v>0</v>
      </c>
      <c r="K97" s="80">
        <f>K93+K95+K96</f>
        <v>0</v>
      </c>
      <c r="L97" s="80">
        <f>L93+L95+L96</f>
        <v>0</v>
      </c>
      <c r="M97" s="80">
        <f>SUM(M93+M95+M96)</f>
        <v>0</v>
      </c>
    </row>
    <row r="98" spans="2:13" x14ac:dyDescent="0.25">
      <c r="B98" s="36"/>
      <c r="C98" s="37"/>
      <c r="D98" s="37"/>
      <c r="E98" s="37"/>
      <c r="F98" s="37"/>
      <c r="G98" s="37"/>
      <c r="H98" s="64"/>
      <c r="I98" s="64"/>
      <c r="J98" s="64"/>
      <c r="K98" s="64"/>
      <c r="L98" s="64"/>
      <c r="M98" s="64"/>
    </row>
    <row r="99" spans="2:13" x14ac:dyDescent="0.25">
      <c r="L99" s="1" t="s">
        <v>90</v>
      </c>
      <c r="M99" s="94">
        <f>M95+M96</f>
        <v>0</v>
      </c>
    </row>
    <row r="101" spans="2:13" x14ac:dyDescent="0.25">
      <c r="H101" s="102"/>
      <c r="I101" s="102"/>
      <c r="J101" s="102"/>
    </row>
  </sheetData>
  <mergeCells count="42">
    <mergeCell ref="C24:C27"/>
    <mergeCell ref="C10:C13"/>
    <mergeCell ref="C15:C20"/>
    <mergeCell ref="D15:F15"/>
    <mergeCell ref="D16:F16"/>
    <mergeCell ref="D17:F17"/>
    <mergeCell ref="D18:F18"/>
    <mergeCell ref="D19:F19"/>
    <mergeCell ref="D20:F20"/>
    <mergeCell ref="B8:E8"/>
    <mergeCell ref="D1:E1"/>
    <mergeCell ref="D2:E2"/>
    <mergeCell ref="D3:E3"/>
    <mergeCell ref="D4:E4"/>
    <mergeCell ref="D5:E5"/>
    <mergeCell ref="C29:C34"/>
    <mergeCell ref="D29:F29"/>
    <mergeCell ref="D30:F30"/>
    <mergeCell ref="D31:F31"/>
    <mergeCell ref="D32:F32"/>
    <mergeCell ref="D33:F33"/>
    <mergeCell ref="D34:F34"/>
    <mergeCell ref="D57:G57"/>
    <mergeCell ref="D40:G40"/>
    <mergeCell ref="D41:G41"/>
    <mergeCell ref="D42:G42"/>
    <mergeCell ref="D43:G43"/>
    <mergeCell ref="D44:G44"/>
    <mergeCell ref="D48:G48"/>
    <mergeCell ref="D49:G49"/>
    <mergeCell ref="D53:G53"/>
    <mergeCell ref="D54:G54"/>
    <mergeCell ref="D55:G55"/>
    <mergeCell ref="D56:G56"/>
    <mergeCell ref="D61:G61"/>
    <mergeCell ref="D66:G66"/>
    <mergeCell ref="D73:G73"/>
    <mergeCell ref="D75:G75"/>
    <mergeCell ref="D58:G58"/>
    <mergeCell ref="D62:G62"/>
    <mergeCell ref="D59:G59"/>
    <mergeCell ref="D60:G60"/>
  </mergeCells>
  <pageMargins left="0.7" right="0.7" top="0.75" bottom="0.75" header="0.3" footer="0.3"/>
  <pageSetup scale="78" orientation="landscape" r:id="rId1"/>
  <rowBreaks count="1" manualBreakCount="1">
    <brk id="3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N99"/>
  <sheetViews>
    <sheetView showGridLines="0" zoomScaleNormal="100" workbookViewId="0">
      <selection activeCell="R9" sqref="R9"/>
    </sheetView>
  </sheetViews>
  <sheetFormatPr defaultColWidth="9.140625" defaultRowHeight="15" x14ac:dyDescent="0.25"/>
  <cols>
    <col min="1" max="1" width="1.5703125" style="1" customWidth="1"/>
    <col min="2" max="2" width="3.42578125" style="1" customWidth="1"/>
    <col min="3" max="3" width="7.140625" style="1" customWidth="1"/>
    <col min="4" max="4" width="12.85546875" style="1" customWidth="1"/>
    <col min="5" max="5" width="9.7109375" style="1" customWidth="1"/>
    <col min="6" max="6" width="7.5703125" style="1" customWidth="1"/>
    <col min="7" max="7" width="14.85546875" style="1" customWidth="1"/>
    <col min="8" max="8" width="13.42578125" style="1" customWidth="1"/>
    <col min="9" max="9" width="14.42578125" style="1" customWidth="1"/>
    <col min="10" max="11" width="13.42578125" style="1" customWidth="1"/>
    <col min="12" max="12" width="13.140625" style="1" customWidth="1"/>
    <col min="13" max="13" width="12.85546875" style="1" customWidth="1"/>
    <col min="14" max="14" width="9.140625" style="1"/>
    <col min="15" max="15" width="10.28515625" style="1" bestFit="1" customWidth="1"/>
    <col min="16" max="16384" width="9.140625" style="1"/>
  </cols>
  <sheetData>
    <row r="1" spans="2:14" x14ac:dyDescent="0.25">
      <c r="B1"/>
      <c r="C1" s="2"/>
      <c r="D1" s="228" t="s">
        <v>26</v>
      </c>
      <c r="E1" s="229"/>
      <c r="F1" s="29"/>
      <c r="G1" s="30"/>
      <c r="H1" s="30"/>
      <c r="I1" s="30"/>
      <c r="J1" s="3"/>
      <c r="K1" s="3" t="s">
        <v>29</v>
      </c>
      <c r="L1" s="223">
        <f>'PI 1'!L1</f>
        <v>0.41649999999999998</v>
      </c>
      <c r="M1" s="4" t="s">
        <v>110</v>
      </c>
    </row>
    <row r="2" spans="2:14" x14ac:dyDescent="0.25">
      <c r="B2"/>
      <c r="C2" s="2"/>
      <c r="D2" s="230" t="s">
        <v>13</v>
      </c>
      <c r="E2" s="231"/>
      <c r="F2" s="104"/>
      <c r="G2" s="31"/>
      <c r="H2" s="5"/>
      <c r="I2" s="5"/>
      <c r="J2"/>
      <c r="K2"/>
      <c r="L2"/>
      <c r="M2" s="6"/>
    </row>
    <row r="3" spans="2:14" x14ac:dyDescent="0.25">
      <c r="B3"/>
      <c r="C3" s="2"/>
      <c r="D3" s="230" t="s">
        <v>14</v>
      </c>
      <c r="E3" s="231"/>
      <c r="F3" s="104"/>
      <c r="G3" s="31"/>
      <c r="H3" s="32"/>
      <c r="I3" s="32"/>
      <c r="J3" s="5"/>
      <c r="K3" s="5"/>
      <c r="L3" s="5"/>
      <c r="M3" s="7"/>
    </row>
    <row r="4" spans="2:14" x14ac:dyDescent="0.25">
      <c r="B4"/>
      <c r="C4" s="2"/>
      <c r="D4" s="230" t="s">
        <v>11</v>
      </c>
      <c r="E4" s="231"/>
      <c r="F4" s="33"/>
      <c r="G4" s="33"/>
      <c r="H4" s="33"/>
      <c r="I4" s="33"/>
      <c r="J4" s="5"/>
      <c r="K4" s="5"/>
      <c r="L4" s="5"/>
      <c r="M4" s="7"/>
    </row>
    <row r="5" spans="2:14" ht="16.5" thickBot="1" x14ac:dyDescent="0.3">
      <c r="B5"/>
      <c r="C5" s="2"/>
      <c r="D5" s="232" t="s">
        <v>12</v>
      </c>
      <c r="E5" s="233"/>
      <c r="F5" s="93"/>
      <c r="G5" s="34"/>
      <c r="H5" s="34"/>
      <c r="I5" s="34"/>
      <c r="J5" s="8"/>
      <c r="K5" s="8"/>
      <c r="L5" s="8"/>
      <c r="M5" s="9"/>
    </row>
    <row r="6" spans="2:14" ht="6.75" customHeight="1" thickBot="1" x14ac:dyDescent="0.3">
      <c r="B6"/>
      <c r="C6" s="2"/>
      <c r="D6" s="2"/>
      <c r="E6" s="2"/>
      <c r="F6" s="5"/>
      <c r="G6" s="5"/>
      <c r="H6" s="5"/>
      <c r="I6" s="5"/>
      <c r="J6" s="5"/>
      <c r="K6" s="5"/>
      <c r="L6" s="5"/>
      <c r="M6" s="5"/>
    </row>
    <row r="7" spans="2:14" ht="15.75" thickBot="1" x14ac:dyDescent="0.3">
      <c r="B7" s="85"/>
      <c r="C7" s="86"/>
      <c r="D7" s="86"/>
      <c r="E7" s="86"/>
      <c r="F7" s="86"/>
      <c r="G7" s="86"/>
      <c r="H7" s="87" t="s">
        <v>0</v>
      </c>
      <c r="I7" s="87" t="s">
        <v>1</v>
      </c>
      <c r="J7" s="87" t="s">
        <v>2</v>
      </c>
      <c r="K7" s="87" t="s">
        <v>3</v>
      </c>
      <c r="L7" s="87" t="s">
        <v>4</v>
      </c>
      <c r="M7" s="88" t="s">
        <v>16</v>
      </c>
    </row>
    <row r="8" spans="2:14" x14ac:dyDescent="0.25">
      <c r="B8" s="226" t="s">
        <v>15</v>
      </c>
      <c r="C8" s="227"/>
      <c r="D8" s="227"/>
      <c r="E8" s="227"/>
      <c r="F8" s="42"/>
      <c r="G8" s="42"/>
      <c r="H8" s="42"/>
      <c r="I8" s="42"/>
      <c r="J8" s="42"/>
      <c r="K8" s="42"/>
      <c r="L8" s="42"/>
      <c r="M8" s="10"/>
    </row>
    <row r="9" spans="2:14" ht="51.75" x14ac:dyDescent="0.25">
      <c r="B9"/>
      <c r="C9" s="11" t="s">
        <v>53</v>
      </c>
      <c r="D9" s="12"/>
      <c r="E9" s="122" t="s">
        <v>82</v>
      </c>
      <c r="F9" s="123" t="s">
        <v>83</v>
      </c>
      <c r="G9" s="124" t="s">
        <v>84</v>
      </c>
      <c r="H9" s="12"/>
      <c r="I9" s="12"/>
      <c r="J9" s="12"/>
      <c r="K9" s="12"/>
      <c r="L9" s="12"/>
      <c r="M9" s="13"/>
    </row>
    <row r="10" spans="2:14" x14ac:dyDescent="0.25">
      <c r="C10" s="234" t="s">
        <v>80</v>
      </c>
      <c r="D10" s="35"/>
      <c r="E10" s="41"/>
      <c r="F10" s="41"/>
      <c r="G10" s="41"/>
      <c r="H10" s="50"/>
      <c r="I10" s="50"/>
      <c r="J10" s="50"/>
      <c r="K10" s="50"/>
      <c r="L10" s="50"/>
      <c r="M10" s="51">
        <f>SUM(H10:L10)</f>
        <v>0</v>
      </c>
      <c r="N10" s="125" t="s">
        <v>85</v>
      </c>
    </row>
    <row r="11" spans="2:14" x14ac:dyDescent="0.25">
      <c r="C11" s="235"/>
      <c r="D11" s="35"/>
      <c r="E11" s="121"/>
      <c r="F11" s="121"/>
      <c r="G11" s="121"/>
      <c r="H11" s="50"/>
      <c r="I11" s="50"/>
      <c r="J11" s="50"/>
      <c r="K11" s="50"/>
      <c r="L11" s="50"/>
      <c r="M11" s="51">
        <f>SUM(H11:L11)</f>
        <v>0</v>
      </c>
      <c r="N11" s="126" t="s">
        <v>86</v>
      </c>
    </row>
    <row r="12" spans="2:14" x14ac:dyDescent="0.25">
      <c r="C12" s="235"/>
      <c r="D12" s="35"/>
      <c r="E12" s="121"/>
      <c r="F12" s="121"/>
      <c r="G12" s="121"/>
      <c r="H12" s="50"/>
      <c r="I12" s="50"/>
      <c r="J12" s="50"/>
      <c r="K12" s="50"/>
      <c r="L12" s="50"/>
      <c r="M12" s="51">
        <f>SUM(H12:L12)</f>
        <v>0</v>
      </c>
      <c r="N12" s="126" t="s">
        <v>87</v>
      </c>
    </row>
    <row r="13" spans="2:14" x14ac:dyDescent="0.25">
      <c r="C13" s="236"/>
      <c r="D13" s="35"/>
      <c r="E13" s="121"/>
      <c r="F13" s="121"/>
      <c r="G13" s="121"/>
      <c r="H13" s="50"/>
      <c r="I13" s="50"/>
      <c r="J13" s="50"/>
      <c r="K13" s="50"/>
      <c r="L13" s="50"/>
      <c r="M13" s="51">
        <f>SUM(H13:L13)</f>
        <v>0</v>
      </c>
      <c r="N13" s="126" t="s">
        <v>136</v>
      </c>
    </row>
    <row r="14" spans="2:14" x14ac:dyDescent="0.25">
      <c r="C14" s="14"/>
      <c r="D14" s="14"/>
      <c r="E14" s="14"/>
      <c r="F14" s="14"/>
      <c r="G14" s="14" t="s">
        <v>34</v>
      </c>
      <c r="H14" s="52"/>
      <c r="I14" s="52"/>
      <c r="J14" s="52"/>
      <c r="K14" s="52"/>
      <c r="L14" s="52"/>
      <c r="M14" s="52"/>
      <c r="N14"/>
    </row>
    <row r="15" spans="2:14" x14ac:dyDescent="0.25">
      <c r="C15" s="237" t="s">
        <v>6</v>
      </c>
      <c r="D15" s="240" t="s">
        <v>7</v>
      </c>
      <c r="E15" s="241"/>
      <c r="F15" s="242"/>
      <c r="G15" s="41"/>
      <c r="H15" s="50"/>
      <c r="I15" s="50"/>
      <c r="J15" s="50"/>
      <c r="K15" s="50"/>
      <c r="L15" s="50"/>
      <c r="M15" s="51">
        <f t="shared" ref="M15:M20" si="0">SUM(H15:L15)</f>
        <v>0</v>
      </c>
      <c r="N15"/>
    </row>
    <row r="16" spans="2:14" ht="16.5" customHeight="1" x14ac:dyDescent="0.25">
      <c r="C16" s="238"/>
      <c r="D16" s="254" t="s">
        <v>32</v>
      </c>
      <c r="E16" s="255"/>
      <c r="F16" s="256"/>
      <c r="G16" s="41"/>
      <c r="H16" s="50"/>
      <c r="I16" s="50"/>
      <c r="J16" s="50"/>
      <c r="K16" s="50"/>
      <c r="L16" s="50"/>
      <c r="M16" s="51">
        <f t="shared" si="0"/>
        <v>0</v>
      </c>
      <c r="N16"/>
    </row>
    <row r="17" spans="2:14" x14ac:dyDescent="0.25">
      <c r="C17" s="238"/>
      <c r="D17" s="240" t="s">
        <v>8</v>
      </c>
      <c r="E17" s="241"/>
      <c r="F17" s="242"/>
      <c r="G17" s="41"/>
      <c r="H17" s="50"/>
      <c r="I17" s="50"/>
      <c r="J17" s="50"/>
      <c r="K17" s="50"/>
      <c r="L17" s="50"/>
      <c r="M17" s="51">
        <f t="shared" si="0"/>
        <v>0</v>
      </c>
      <c r="N17"/>
    </row>
    <row r="18" spans="2:14" x14ac:dyDescent="0.25">
      <c r="C18" s="238"/>
      <c r="D18" s="240" t="s">
        <v>9</v>
      </c>
      <c r="E18" s="241"/>
      <c r="F18" s="242"/>
      <c r="G18" s="41"/>
      <c r="H18" s="50"/>
      <c r="I18" s="50"/>
      <c r="J18" s="50"/>
      <c r="K18" s="50"/>
      <c r="L18" s="50"/>
      <c r="M18" s="51">
        <f t="shared" si="0"/>
        <v>0</v>
      </c>
      <c r="N18"/>
    </row>
    <row r="19" spans="2:14" x14ac:dyDescent="0.25">
      <c r="C19" s="238"/>
      <c r="D19" s="240" t="s">
        <v>62</v>
      </c>
      <c r="E19" s="241"/>
      <c r="F19" s="242"/>
      <c r="G19" s="41"/>
      <c r="H19" s="50"/>
      <c r="I19" s="50"/>
      <c r="J19" s="50"/>
      <c r="K19" s="50"/>
      <c r="L19" s="50"/>
      <c r="M19" s="51">
        <f t="shared" si="0"/>
        <v>0</v>
      </c>
      <c r="N19"/>
    </row>
    <row r="20" spans="2:14" x14ac:dyDescent="0.25">
      <c r="C20" s="238"/>
      <c r="D20" s="240" t="s">
        <v>59</v>
      </c>
      <c r="E20" s="241"/>
      <c r="F20" s="242"/>
      <c r="G20" s="41"/>
      <c r="H20" s="50"/>
      <c r="I20" s="50"/>
      <c r="J20" s="50"/>
      <c r="K20" s="50"/>
      <c r="L20" s="50"/>
      <c r="M20" s="51">
        <f t="shared" si="0"/>
        <v>0</v>
      </c>
      <c r="N20"/>
    </row>
    <row r="21" spans="2:14" x14ac:dyDescent="0.25">
      <c r="C21" s="22"/>
      <c r="D21" s="23" t="s">
        <v>18</v>
      </c>
      <c r="E21" s="23"/>
      <c r="F21" s="23"/>
      <c r="G21" s="23"/>
      <c r="H21" s="53">
        <f t="shared" ref="H21:M21" si="1">SUM(H10:H20)</f>
        <v>0</v>
      </c>
      <c r="I21" s="53">
        <f t="shared" si="1"/>
        <v>0</v>
      </c>
      <c r="J21" s="53">
        <f t="shared" si="1"/>
        <v>0</v>
      </c>
      <c r="K21" s="53">
        <f t="shared" si="1"/>
        <v>0</v>
      </c>
      <c r="L21" s="53">
        <f t="shared" si="1"/>
        <v>0</v>
      </c>
      <c r="M21" s="54">
        <f t="shared" si="1"/>
        <v>0</v>
      </c>
      <c r="N21"/>
    </row>
    <row r="22" spans="2:14" ht="6.75" customHeight="1" x14ac:dyDescent="0.25">
      <c r="C22"/>
      <c r="D22"/>
      <c r="E22"/>
      <c r="F22"/>
      <c r="G22"/>
      <c r="H22" s="55"/>
      <c r="I22" s="55"/>
      <c r="J22" s="55"/>
      <c r="K22" s="55"/>
      <c r="L22" s="55"/>
      <c r="M22" s="55"/>
      <c r="N22"/>
    </row>
    <row r="23" spans="2:14" ht="15.75" thickBot="1" x14ac:dyDescent="0.3">
      <c r="C23" s="11" t="s">
        <v>19</v>
      </c>
      <c r="D23" s="12"/>
      <c r="E23" s="12"/>
      <c r="F23" s="12"/>
      <c r="G23" s="128" t="s">
        <v>20</v>
      </c>
      <c r="H23" s="56"/>
      <c r="I23" s="56"/>
      <c r="J23" s="56"/>
      <c r="K23" s="56"/>
      <c r="L23" s="56"/>
      <c r="M23" s="57"/>
      <c r="N23" s="171" t="s">
        <v>111</v>
      </c>
    </row>
    <row r="24" spans="2:14" ht="15.75" thickBot="1" x14ac:dyDescent="0.3">
      <c r="C24" s="234" t="s">
        <v>17</v>
      </c>
      <c r="D24" s="20">
        <f>D10</f>
        <v>0</v>
      </c>
      <c r="E24" s="19"/>
      <c r="F24" s="19"/>
      <c r="G24" s="129">
        <v>0.42749999999999999</v>
      </c>
      <c r="H24" s="127">
        <f>ROUND(H10*$G$24,0)</f>
        <v>0</v>
      </c>
      <c r="I24" s="114">
        <f t="shared" ref="I24:L24" si="2">ROUND(I10*$G$24,0)</f>
        <v>0</v>
      </c>
      <c r="J24" s="114">
        <f t="shared" si="2"/>
        <v>0</v>
      </c>
      <c r="K24" s="114">
        <f t="shared" si="2"/>
        <v>0</v>
      </c>
      <c r="L24" s="114">
        <f t="shared" si="2"/>
        <v>0</v>
      </c>
      <c r="M24" s="51">
        <f>SUM(H24:L24)</f>
        <v>0</v>
      </c>
      <c r="N24" s="125" t="s">
        <v>85</v>
      </c>
    </row>
    <row r="25" spans="2:14" ht="15.75" thickBot="1" x14ac:dyDescent="0.3">
      <c r="C25" s="235"/>
      <c r="D25" s="20">
        <f t="shared" ref="D25:D27" si="3">D11</f>
        <v>0</v>
      </c>
      <c r="E25" s="19"/>
      <c r="F25" s="19"/>
      <c r="G25" s="129">
        <v>0.42749999999999999</v>
      </c>
      <c r="H25" s="127">
        <f>ROUND(H11*$G$25,0)</f>
        <v>0</v>
      </c>
      <c r="I25" s="114">
        <f t="shared" ref="I25:L25" si="4">ROUND(I11*$G$25,0)</f>
        <v>0</v>
      </c>
      <c r="J25" s="114">
        <f t="shared" si="4"/>
        <v>0</v>
      </c>
      <c r="K25" s="114">
        <f t="shared" si="4"/>
        <v>0</v>
      </c>
      <c r="L25" s="114">
        <f t="shared" si="4"/>
        <v>0</v>
      </c>
      <c r="M25" s="51">
        <f>SUM(H25:L25)</f>
        <v>0</v>
      </c>
      <c r="N25" s="126" t="s">
        <v>86</v>
      </c>
    </row>
    <row r="26" spans="2:14" ht="15.75" thickBot="1" x14ac:dyDescent="0.3">
      <c r="C26" s="235"/>
      <c r="D26" s="20">
        <f t="shared" si="3"/>
        <v>0</v>
      </c>
      <c r="E26" s="19"/>
      <c r="F26" s="19"/>
      <c r="G26" s="129">
        <v>0.42749999999999999</v>
      </c>
      <c r="H26" s="127">
        <f>ROUND(H12*$G$26,0)</f>
        <v>0</v>
      </c>
      <c r="I26" s="114">
        <f t="shared" ref="I26" si="5">I12*G26</f>
        <v>0</v>
      </c>
      <c r="J26" s="114">
        <f t="shared" ref="J26" si="6">J12*G26</f>
        <v>0</v>
      </c>
      <c r="K26" s="114">
        <f t="shared" ref="K26" si="7">K12*G26</f>
        <v>0</v>
      </c>
      <c r="L26" s="114">
        <f t="shared" ref="L26" si="8">L12*G26</f>
        <v>0</v>
      </c>
      <c r="M26" s="51">
        <f>SUM(H26:L26)</f>
        <v>0</v>
      </c>
      <c r="N26" s="126" t="s">
        <v>87</v>
      </c>
    </row>
    <row r="27" spans="2:14" x14ac:dyDescent="0.25">
      <c r="B27"/>
      <c r="C27" s="236"/>
      <c r="D27" s="20">
        <f t="shared" si="3"/>
        <v>0</v>
      </c>
      <c r="E27" s="19"/>
      <c r="F27" s="19"/>
      <c r="G27" s="129">
        <v>0.42749999999999999</v>
      </c>
      <c r="H27" s="127">
        <f>ROUND(H13*$G$27,0)</f>
        <v>0</v>
      </c>
      <c r="I27" s="114">
        <f t="shared" ref="I27:L27" si="9">ROUND(I13*$G$27,0)</f>
        <v>0</v>
      </c>
      <c r="J27" s="114">
        <f t="shared" si="9"/>
        <v>0</v>
      </c>
      <c r="K27" s="114">
        <f t="shared" si="9"/>
        <v>0</v>
      </c>
      <c r="L27" s="114">
        <f t="shared" si="9"/>
        <v>0</v>
      </c>
      <c r="M27" s="51">
        <f>SUM(H27:L27)</f>
        <v>0</v>
      </c>
      <c r="N27" s="126" t="s">
        <v>131</v>
      </c>
    </row>
    <row r="28" spans="2:14" x14ac:dyDescent="0.25">
      <c r="B28"/>
      <c r="C28" s="15"/>
      <c r="D28" s="15"/>
      <c r="E28" s="15"/>
      <c r="F28" s="15"/>
      <c r="G28" s="15"/>
      <c r="H28" s="58"/>
      <c r="I28" s="58"/>
      <c r="J28" s="58"/>
      <c r="K28" s="58"/>
      <c r="L28" s="58"/>
      <c r="M28" s="58"/>
    </row>
    <row r="29" spans="2:14" x14ac:dyDescent="0.25">
      <c r="B29"/>
      <c r="C29" s="237" t="s">
        <v>6</v>
      </c>
      <c r="D29" s="240" t="str">
        <f t="shared" ref="D29:D34" si="10">D15</f>
        <v>PostDoctoral Associates</v>
      </c>
      <c r="E29" s="241"/>
      <c r="F29" s="242"/>
      <c r="G29" s="21">
        <v>0.42749999999999999</v>
      </c>
      <c r="H29" s="114">
        <f>ROUND(H15*$G$29,0)</f>
        <v>0</v>
      </c>
      <c r="I29" s="114">
        <f t="shared" ref="I29:L29" si="11">ROUND(I15*$G$29,0)</f>
        <v>0</v>
      </c>
      <c r="J29" s="114">
        <f t="shared" si="11"/>
        <v>0</v>
      </c>
      <c r="K29" s="114">
        <f t="shared" si="11"/>
        <v>0</v>
      </c>
      <c r="L29" s="114">
        <f t="shared" si="11"/>
        <v>0</v>
      </c>
      <c r="M29" s="51">
        <f t="shared" ref="M29:M34" si="12">SUM(H29:L29)</f>
        <v>0</v>
      </c>
    </row>
    <row r="30" spans="2:14" ht="24.75" customHeight="1" x14ac:dyDescent="0.25">
      <c r="B30"/>
      <c r="C30" s="238"/>
      <c r="D30" s="240" t="str">
        <f t="shared" si="10"/>
        <v>Other Professionals (Techs, etc.)</v>
      </c>
      <c r="E30" s="241"/>
      <c r="F30" s="242"/>
      <c r="G30" s="21">
        <v>0.42749999999999999</v>
      </c>
      <c r="H30" s="114">
        <f>ROUND(H16*$G$30,0)</f>
        <v>0</v>
      </c>
      <c r="I30" s="114">
        <f t="shared" ref="I30:L30" si="13">ROUND(I16*$G$30,0)</f>
        <v>0</v>
      </c>
      <c r="J30" s="114">
        <f t="shared" si="13"/>
        <v>0</v>
      </c>
      <c r="K30" s="114">
        <f t="shared" si="13"/>
        <v>0</v>
      </c>
      <c r="L30" s="114">
        <f t="shared" si="13"/>
        <v>0</v>
      </c>
      <c r="M30" s="51">
        <f t="shared" si="12"/>
        <v>0</v>
      </c>
    </row>
    <row r="31" spans="2:14" x14ac:dyDescent="0.25">
      <c r="B31"/>
      <c r="C31" s="238"/>
      <c r="D31" s="240" t="str">
        <f t="shared" si="10"/>
        <v>Admin/Clerical</v>
      </c>
      <c r="E31" s="241"/>
      <c r="F31" s="242"/>
      <c r="G31" s="21">
        <v>0.42749999999999999</v>
      </c>
      <c r="H31" s="114">
        <f>ROUND(H17*$G$31,0)</f>
        <v>0</v>
      </c>
      <c r="I31" s="114">
        <f t="shared" ref="I31:L31" si="14">ROUND(I17*$G$31,0)</f>
        <v>0</v>
      </c>
      <c r="J31" s="114">
        <f t="shared" si="14"/>
        <v>0</v>
      </c>
      <c r="K31" s="114">
        <f t="shared" si="14"/>
        <v>0</v>
      </c>
      <c r="L31" s="114">
        <f t="shared" si="14"/>
        <v>0</v>
      </c>
      <c r="M31" s="51">
        <f t="shared" si="12"/>
        <v>0</v>
      </c>
    </row>
    <row r="32" spans="2:14" x14ac:dyDescent="0.25">
      <c r="B32"/>
      <c r="C32" s="238"/>
      <c r="D32" s="240" t="str">
        <f t="shared" si="10"/>
        <v>Graduate Students</v>
      </c>
      <c r="E32" s="241"/>
      <c r="F32" s="242"/>
      <c r="G32" s="21">
        <v>0.26</v>
      </c>
      <c r="H32" s="114">
        <f>ROUND(H18*$G$32,0)</f>
        <v>0</v>
      </c>
      <c r="I32" s="114">
        <f t="shared" ref="I32:L32" si="15">ROUND(I18*$G$32,0)</f>
        <v>0</v>
      </c>
      <c r="J32" s="114">
        <f t="shared" si="15"/>
        <v>0</v>
      </c>
      <c r="K32" s="114">
        <f t="shared" si="15"/>
        <v>0</v>
      </c>
      <c r="L32" s="114">
        <f t="shared" si="15"/>
        <v>0</v>
      </c>
      <c r="M32" s="51">
        <f t="shared" si="12"/>
        <v>0</v>
      </c>
    </row>
    <row r="33" spans="2:13" x14ac:dyDescent="0.25">
      <c r="B33"/>
      <c r="C33" s="238"/>
      <c r="D33" s="240" t="str">
        <f t="shared" si="10"/>
        <v>Undergraduates</v>
      </c>
      <c r="E33" s="241"/>
      <c r="F33" s="242"/>
      <c r="G33" s="21">
        <v>1.4999999999999999E-2</v>
      </c>
      <c r="H33" s="114">
        <f>ROUND(H19*$G$33,0)</f>
        <v>0</v>
      </c>
      <c r="I33" s="114">
        <f t="shared" ref="I33:L33" si="16">ROUND(I19*$G$33,0)</f>
        <v>0</v>
      </c>
      <c r="J33" s="114">
        <f t="shared" si="16"/>
        <v>0</v>
      </c>
      <c r="K33" s="114">
        <f t="shared" si="16"/>
        <v>0</v>
      </c>
      <c r="L33" s="114">
        <f t="shared" si="16"/>
        <v>0</v>
      </c>
      <c r="M33" s="51">
        <f t="shared" si="12"/>
        <v>0</v>
      </c>
    </row>
    <row r="34" spans="2:13" x14ac:dyDescent="0.25">
      <c r="B34"/>
      <c r="C34" s="239"/>
      <c r="D34" s="240" t="str">
        <f t="shared" si="10"/>
        <v>Temp (Employee Type?)</v>
      </c>
      <c r="E34" s="241"/>
      <c r="F34" s="242"/>
      <c r="G34" s="21">
        <v>0.245</v>
      </c>
      <c r="H34" s="114">
        <f>ROUND(H20*$G$34,0)</f>
        <v>0</v>
      </c>
      <c r="I34" s="114">
        <f t="shared" ref="I34:L34" si="17">ROUND(I20*$G$34,0)</f>
        <v>0</v>
      </c>
      <c r="J34" s="114">
        <f t="shared" si="17"/>
        <v>0</v>
      </c>
      <c r="K34" s="114">
        <f t="shared" si="17"/>
        <v>0</v>
      </c>
      <c r="L34" s="114">
        <f t="shared" si="17"/>
        <v>0</v>
      </c>
      <c r="M34" s="51">
        <f t="shared" si="12"/>
        <v>0</v>
      </c>
    </row>
    <row r="35" spans="2:13" x14ac:dyDescent="0.25">
      <c r="B35"/>
      <c r="C35" s="73"/>
      <c r="D35" s="74" t="s">
        <v>21</v>
      </c>
      <c r="E35" s="74"/>
      <c r="F35" s="74"/>
      <c r="G35" s="115"/>
      <c r="H35" s="75">
        <f t="shared" ref="H35:M35" si="18">SUM(H24:H34)</f>
        <v>0</v>
      </c>
      <c r="I35" s="75">
        <f>SUM(I24:I34)</f>
        <v>0</v>
      </c>
      <c r="J35" s="75">
        <f t="shared" si="18"/>
        <v>0</v>
      </c>
      <c r="K35" s="75">
        <f t="shared" si="18"/>
        <v>0</v>
      </c>
      <c r="L35" s="75">
        <f t="shared" si="18"/>
        <v>0</v>
      </c>
      <c r="M35" s="75">
        <f t="shared" si="18"/>
        <v>0</v>
      </c>
    </row>
    <row r="36" spans="2:13" ht="6.75" customHeight="1" x14ac:dyDescent="0.25">
      <c r="B36"/>
      <c r="C36"/>
      <c r="D36"/>
      <c r="E36"/>
      <c r="F36"/>
      <c r="G36" s="116"/>
      <c r="H36" s="55"/>
      <c r="I36" s="55"/>
      <c r="J36" s="55"/>
      <c r="K36" s="55"/>
      <c r="L36" s="55"/>
      <c r="M36" s="55"/>
    </row>
    <row r="37" spans="2:13" x14ac:dyDescent="0.25">
      <c r="B37"/>
      <c r="C37" s="65"/>
      <c r="D37" s="66" t="s">
        <v>22</v>
      </c>
      <c r="E37" s="66"/>
      <c r="F37" s="66"/>
      <c r="G37" s="117"/>
      <c r="H37" s="68">
        <f t="shared" ref="H37:M37" si="19">SUM(H21,H35)</f>
        <v>0</v>
      </c>
      <c r="I37" s="68">
        <f t="shared" si="19"/>
        <v>0</v>
      </c>
      <c r="J37" s="68">
        <f t="shared" si="19"/>
        <v>0</v>
      </c>
      <c r="K37" s="68">
        <f>SUM(K21,K35)</f>
        <v>0</v>
      </c>
      <c r="L37" s="68">
        <f t="shared" si="19"/>
        <v>0</v>
      </c>
      <c r="M37" s="68">
        <f t="shared" si="19"/>
        <v>0</v>
      </c>
    </row>
    <row r="38" spans="2:13" ht="6.75" customHeight="1" x14ac:dyDescent="0.25">
      <c r="B38"/>
      <c r="C38"/>
      <c r="D38"/>
      <c r="E38"/>
      <c r="F38"/>
      <c r="G38" s="116"/>
      <c r="H38" s="55"/>
      <c r="I38" s="55"/>
      <c r="J38" s="55"/>
      <c r="K38" s="55"/>
      <c r="L38" s="55"/>
      <c r="M38" s="55"/>
    </row>
    <row r="39" spans="2:13" x14ac:dyDescent="0.25">
      <c r="B39" s="16" t="s">
        <v>45</v>
      </c>
      <c r="C39" s="17"/>
      <c r="D39" s="17"/>
      <c r="E39" s="17"/>
      <c r="F39" s="17"/>
      <c r="G39" s="118"/>
      <c r="H39" s="59"/>
      <c r="I39" s="59"/>
      <c r="J39" s="59"/>
      <c r="K39" s="59"/>
      <c r="L39" s="59"/>
      <c r="M39" s="60"/>
    </row>
    <row r="40" spans="2:13" x14ac:dyDescent="0.25">
      <c r="B40"/>
      <c r="C40" s="18">
        <v>1</v>
      </c>
      <c r="D40" s="245"/>
      <c r="E40" s="245"/>
      <c r="F40" s="245"/>
      <c r="G40" s="245"/>
      <c r="H40" s="50"/>
      <c r="I40" s="50"/>
      <c r="J40" s="50"/>
      <c r="K40" s="50"/>
      <c r="L40" s="50"/>
      <c r="M40" s="51">
        <f>SUM(H40:L40)</f>
        <v>0</v>
      </c>
    </row>
    <row r="41" spans="2:13" x14ac:dyDescent="0.25">
      <c r="B41"/>
      <c r="C41" s="40">
        <v>2</v>
      </c>
      <c r="D41" s="245"/>
      <c r="E41" s="245"/>
      <c r="F41" s="245"/>
      <c r="G41" s="245"/>
      <c r="H41" s="50"/>
      <c r="I41" s="50"/>
      <c r="J41" s="50"/>
      <c r="K41" s="50"/>
      <c r="L41" s="50"/>
      <c r="M41" s="51">
        <f t="shared" ref="M41:M44" si="20">SUM(H41:L41)</f>
        <v>0</v>
      </c>
    </row>
    <row r="42" spans="2:13" x14ac:dyDescent="0.25">
      <c r="B42"/>
      <c r="C42" s="40">
        <v>3</v>
      </c>
      <c r="D42" s="245"/>
      <c r="E42" s="245"/>
      <c r="F42" s="245"/>
      <c r="G42" s="245"/>
      <c r="H42" s="50"/>
      <c r="I42" s="50"/>
      <c r="J42" s="50"/>
      <c r="K42" s="50"/>
      <c r="L42" s="50"/>
      <c r="M42" s="51">
        <f t="shared" si="20"/>
        <v>0</v>
      </c>
    </row>
    <row r="43" spans="2:13" x14ac:dyDescent="0.25">
      <c r="B43"/>
      <c r="C43" s="40">
        <v>4</v>
      </c>
      <c r="D43" s="245"/>
      <c r="E43" s="245"/>
      <c r="F43" s="245"/>
      <c r="G43" s="245"/>
      <c r="H43" s="50"/>
      <c r="I43" s="50"/>
      <c r="J43" s="50"/>
      <c r="K43" s="50"/>
      <c r="L43" s="50"/>
      <c r="M43" s="51">
        <f t="shared" si="20"/>
        <v>0</v>
      </c>
    </row>
    <row r="44" spans="2:13" x14ac:dyDescent="0.25">
      <c r="B44"/>
      <c r="C44" s="40">
        <v>5</v>
      </c>
      <c r="D44" s="245"/>
      <c r="E44" s="245"/>
      <c r="F44" s="245"/>
      <c r="G44" s="245"/>
      <c r="H44" s="50"/>
      <c r="I44" s="50"/>
      <c r="J44" s="50"/>
      <c r="K44" s="50"/>
      <c r="L44" s="50"/>
      <c r="M44" s="51">
        <f t="shared" si="20"/>
        <v>0</v>
      </c>
    </row>
    <row r="45" spans="2:13" x14ac:dyDescent="0.25">
      <c r="B45"/>
      <c r="C45" s="67"/>
      <c r="D45" s="67" t="s">
        <v>23</v>
      </c>
      <c r="E45" s="67"/>
      <c r="F45" s="67"/>
      <c r="G45" s="119"/>
      <c r="H45" s="68">
        <f t="shared" ref="H45:M45" si="21">SUM(H40:H44)</f>
        <v>0</v>
      </c>
      <c r="I45" s="68">
        <f t="shared" si="21"/>
        <v>0</v>
      </c>
      <c r="J45" s="68">
        <f t="shared" si="21"/>
        <v>0</v>
      </c>
      <c r="K45" s="68">
        <f t="shared" si="21"/>
        <v>0</v>
      </c>
      <c r="L45" s="68">
        <f t="shared" si="21"/>
        <v>0</v>
      </c>
      <c r="M45" s="68">
        <f t="shared" si="21"/>
        <v>0</v>
      </c>
    </row>
    <row r="46" spans="2:13" ht="6.75" customHeight="1" x14ac:dyDescent="0.25">
      <c r="B46"/>
      <c r="C46"/>
      <c r="D46"/>
      <c r="E46"/>
      <c r="F46"/>
      <c r="G46" s="116"/>
      <c r="H46" s="55"/>
      <c r="I46" s="55"/>
      <c r="J46" s="55"/>
      <c r="K46" s="55"/>
      <c r="L46" s="55"/>
      <c r="M46" s="55"/>
    </row>
    <row r="47" spans="2:13" x14ac:dyDescent="0.25">
      <c r="B47" s="16" t="s">
        <v>24</v>
      </c>
      <c r="C47" s="17"/>
      <c r="D47" s="17"/>
      <c r="E47" s="17"/>
      <c r="F47" s="17"/>
      <c r="G47" s="118"/>
      <c r="H47" s="59"/>
      <c r="I47" s="59"/>
      <c r="J47" s="59"/>
      <c r="K47" s="59"/>
      <c r="L47" s="59"/>
      <c r="M47" s="60"/>
    </row>
    <row r="48" spans="2:13" x14ac:dyDescent="0.25">
      <c r="B48"/>
      <c r="C48" s="40">
        <v>1</v>
      </c>
      <c r="D48" s="243" t="s">
        <v>30</v>
      </c>
      <c r="E48" s="243"/>
      <c r="F48" s="243"/>
      <c r="G48" s="243"/>
      <c r="H48" s="50"/>
      <c r="I48" s="50"/>
      <c r="J48" s="50"/>
      <c r="K48" s="50"/>
      <c r="L48" s="50"/>
      <c r="M48" s="51">
        <f>SUM(H48:L48)</f>
        <v>0</v>
      </c>
    </row>
    <row r="49" spans="2:13" ht="23.45" customHeight="1" x14ac:dyDescent="0.25">
      <c r="B49"/>
      <c r="C49" s="40">
        <v>2</v>
      </c>
      <c r="D49" s="244" t="s">
        <v>88</v>
      </c>
      <c r="E49" s="243"/>
      <c r="F49" s="243"/>
      <c r="G49" s="243"/>
      <c r="H49" s="50"/>
      <c r="I49" s="50"/>
      <c r="J49" s="50"/>
      <c r="K49" s="50"/>
      <c r="L49" s="50"/>
      <c r="M49" s="51">
        <f>SUM(H49:L49)</f>
        <v>0</v>
      </c>
    </row>
    <row r="50" spans="2:13" x14ac:dyDescent="0.25">
      <c r="B50"/>
      <c r="C50" s="67"/>
      <c r="D50" s="67" t="s">
        <v>5</v>
      </c>
      <c r="E50" s="67"/>
      <c r="F50" s="67"/>
      <c r="G50" s="67"/>
      <c r="H50" s="68">
        <f t="shared" ref="H50:M50" si="22">SUM(H48:H49)</f>
        <v>0</v>
      </c>
      <c r="I50" s="68">
        <f t="shared" si="22"/>
        <v>0</v>
      </c>
      <c r="J50" s="68">
        <f t="shared" si="22"/>
        <v>0</v>
      </c>
      <c r="K50" s="68">
        <f t="shared" si="22"/>
        <v>0</v>
      </c>
      <c r="L50" s="68">
        <f t="shared" si="22"/>
        <v>0</v>
      </c>
      <c r="M50" s="68">
        <f t="shared" si="22"/>
        <v>0</v>
      </c>
    </row>
    <row r="51" spans="2:13" ht="6.75" customHeight="1" x14ac:dyDescent="0.25">
      <c r="B51"/>
      <c r="C51"/>
      <c r="D51"/>
      <c r="E51"/>
      <c r="F51"/>
      <c r="G51"/>
      <c r="H51" s="55"/>
      <c r="I51" s="55"/>
      <c r="J51" s="55"/>
      <c r="K51" s="55"/>
      <c r="L51" s="55"/>
      <c r="M51" s="55"/>
    </row>
    <row r="52" spans="2:13" x14ac:dyDescent="0.25">
      <c r="B52" s="17" t="s">
        <v>25</v>
      </c>
      <c r="C52" s="17"/>
      <c r="D52" s="17"/>
      <c r="E52" s="17"/>
      <c r="F52" s="153"/>
      <c r="G52" s="17"/>
      <c r="H52" s="99"/>
      <c r="I52" s="99"/>
      <c r="J52" s="99"/>
      <c r="K52" s="99"/>
      <c r="L52" s="99"/>
      <c r="M52" s="100"/>
    </row>
    <row r="53" spans="2:13" x14ac:dyDescent="0.25">
      <c r="B53" s="182"/>
      <c r="C53" s="190">
        <v>1</v>
      </c>
      <c r="D53" s="257" t="s">
        <v>35</v>
      </c>
      <c r="E53" s="243"/>
      <c r="F53" s="243"/>
      <c r="G53" s="243"/>
      <c r="H53" s="189"/>
      <c r="I53" s="189"/>
      <c r="J53" s="189"/>
      <c r="K53" s="189"/>
      <c r="L53" s="189"/>
      <c r="M53" s="51">
        <f>SUM(H53:L53)</f>
        <v>0</v>
      </c>
    </row>
    <row r="54" spans="2:13" x14ac:dyDescent="0.25">
      <c r="B54" s="182"/>
      <c r="C54" s="190">
        <v>2</v>
      </c>
      <c r="D54" s="247" t="s">
        <v>36</v>
      </c>
      <c r="E54" s="247"/>
      <c r="F54" s="247"/>
      <c r="G54" s="248"/>
      <c r="H54" s="189"/>
      <c r="I54" s="189"/>
      <c r="J54" s="189"/>
      <c r="K54" s="189"/>
      <c r="L54" s="189"/>
      <c r="M54" s="51">
        <f>SUM(H54:L54)</f>
        <v>0</v>
      </c>
    </row>
    <row r="55" spans="2:13" x14ac:dyDescent="0.25">
      <c r="B55" s="182"/>
      <c r="C55" s="190">
        <v>3</v>
      </c>
      <c r="D55" s="247" t="s">
        <v>37</v>
      </c>
      <c r="E55" s="247"/>
      <c r="F55" s="247"/>
      <c r="G55" s="248"/>
      <c r="H55" s="189"/>
      <c r="I55" s="189"/>
      <c r="J55" s="189"/>
      <c r="K55" s="189"/>
      <c r="L55" s="189"/>
      <c r="M55" s="51">
        <f t="shared" ref="M55:M72" si="23">SUM(H55:L55)</f>
        <v>0</v>
      </c>
    </row>
    <row r="56" spans="2:13" x14ac:dyDescent="0.25">
      <c r="B56" s="182"/>
      <c r="C56" s="190">
        <v>4</v>
      </c>
      <c r="D56" s="257" t="s">
        <v>58</v>
      </c>
      <c r="E56" s="243"/>
      <c r="F56" s="243"/>
      <c r="G56" s="243"/>
      <c r="H56" s="189"/>
      <c r="I56" s="189"/>
      <c r="J56" s="189"/>
      <c r="K56" s="189"/>
      <c r="L56" s="189"/>
      <c r="M56" s="51">
        <f t="shared" si="23"/>
        <v>0</v>
      </c>
    </row>
    <row r="57" spans="2:13" x14ac:dyDescent="0.25">
      <c r="B57" s="182"/>
      <c r="C57" s="190">
        <v>5</v>
      </c>
      <c r="D57" s="257" t="s">
        <v>38</v>
      </c>
      <c r="E57" s="243"/>
      <c r="F57" s="243"/>
      <c r="G57" s="243"/>
      <c r="H57" s="189"/>
      <c r="I57" s="189"/>
      <c r="J57" s="189"/>
      <c r="K57" s="189"/>
      <c r="L57" s="189"/>
      <c r="M57" s="51">
        <f t="shared" si="23"/>
        <v>0</v>
      </c>
    </row>
    <row r="58" spans="2:13" x14ac:dyDescent="0.25">
      <c r="B58" s="182"/>
      <c r="C58" s="190">
        <v>6</v>
      </c>
      <c r="D58" s="257" t="s">
        <v>89</v>
      </c>
      <c r="E58" s="243"/>
      <c r="F58" s="243"/>
      <c r="G58" s="243"/>
      <c r="H58" s="189"/>
      <c r="I58" s="189"/>
      <c r="J58" s="189"/>
      <c r="K58" s="189"/>
      <c r="L58" s="189"/>
      <c r="M58" s="51">
        <f t="shared" si="23"/>
        <v>0</v>
      </c>
    </row>
    <row r="59" spans="2:13" x14ac:dyDescent="0.25">
      <c r="B59"/>
      <c r="C59" s="190">
        <v>7</v>
      </c>
      <c r="D59" s="257" t="s">
        <v>42</v>
      </c>
      <c r="E59" s="243"/>
      <c r="F59" s="243"/>
      <c r="G59" s="243"/>
      <c r="H59" s="50"/>
      <c r="I59" s="50"/>
      <c r="J59" s="50"/>
      <c r="K59" s="50"/>
      <c r="L59" s="50"/>
      <c r="M59" s="51">
        <f t="shared" si="23"/>
        <v>0</v>
      </c>
    </row>
    <row r="60" spans="2:13" ht="16.5" customHeight="1" x14ac:dyDescent="0.25">
      <c r="B60"/>
      <c r="C60" s="190">
        <v>8</v>
      </c>
      <c r="D60" s="257" t="s">
        <v>39</v>
      </c>
      <c r="E60" s="243"/>
      <c r="F60" s="243"/>
      <c r="G60" s="243"/>
      <c r="H60" s="50"/>
      <c r="I60" s="50"/>
      <c r="J60" s="50"/>
      <c r="K60" s="50"/>
      <c r="L60" s="50"/>
      <c r="M60" s="51">
        <f t="shared" si="23"/>
        <v>0</v>
      </c>
    </row>
    <row r="61" spans="2:13" x14ac:dyDescent="0.25">
      <c r="B61"/>
      <c r="C61" s="190">
        <v>9</v>
      </c>
      <c r="D61" s="257" t="s">
        <v>40</v>
      </c>
      <c r="E61" s="243"/>
      <c r="F61" s="243"/>
      <c r="G61" s="243"/>
      <c r="H61" s="50"/>
      <c r="I61" s="50"/>
      <c r="J61" s="50"/>
      <c r="K61" s="50"/>
      <c r="L61" s="50"/>
      <c r="M61" s="51">
        <f t="shared" si="23"/>
        <v>0</v>
      </c>
    </row>
    <row r="62" spans="2:13" x14ac:dyDescent="0.25">
      <c r="B62"/>
      <c r="C62" s="190">
        <v>10</v>
      </c>
      <c r="D62" s="258" t="s">
        <v>41</v>
      </c>
      <c r="E62" s="259"/>
      <c r="F62" s="259"/>
      <c r="G62" s="259"/>
      <c r="H62" s="50"/>
      <c r="I62" s="50"/>
      <c r="J62" s="50"/>
      <c r="K62" s="50"/>
      <c r="L62" s="50"/>
      <c r="M62" s="51">
        <f t="shared" si="23"/>
        <v>0</v>
      </c>
    </row>
    <row r="63" spans="2:13" x14ac:dyDescent="0.25">
      <c r="B63"/>
      <c r="C63" s="190">
        <v>11</v>
      </c>
      <c r="D63" s="49" t="s">
        <v>43</v>
      </c>
      <c r="E63" s="49"/>
      <c r="F63" s="49"/>
      <c r="G63" s="39"/>
      <c r="H63" s="50"/>
      <c r="I63" s="50"/>
      <c r="J63" s="50"/>
      <c r="K63" s="50"/>
      <c r="L63" s="50"/>
      <c r="M63" s="51">
        <f t="shared" si="23"/>
        <v>0</v>
      </c>
    </row>
    <row r="64" spans="2:13" x14ac:dyDescent="0.25">
      <c r="B64"/>
      <c r="C64" s="190">
        <v>12</v>
      </c>
      <c r="D64" s="1" t="s">
        <v>74</v>
      </c>
      <c r="H64" s="50"/>
      <c r="I64" s="50"/>
      <c r="J64" s="50"/>
      <c r="K64" s="50"/>
      <c r="L64" s="50"/>
      <c r="M64" s="51">
        <f t="shared" si="23"/>
        <v>0</v>
      </c>
    </row>
    <row r="65" spans="2:13" x14ac:dyDescent="0.25">
      <c r="B65"/>
      <c r="C65" s="190">
        <v>13</v>
      </c>
      <c r="D65" s="49" t="s">
        <v>57</v>
      </c>
      <c r="E65" s="49"/>
      <c r="F65" s="49"/>
      <c r="G65" s="39"/>
      <c r="H65" s="50"/>
      <c r="I65" s="50"/>
      <c r="J65" s="50"/>
      <c r="K65" s="50"/>
      <c r="L65" s="50"/>
      <c r="M65" s="51">
        <f t="shared" si="23"/>
        <v>0</v>
      </c>
    </row>
    <row r="66" spans="2:13" x14ac:dyDescent="0.25">
      <c r="B66"/>
      <c r="C66" s="190">
        <v>14</v>
      </c>
      <c r="D66" s="247" t="s">
        <v>55</v>
      </c>
      <c r="E66" s="247"/>
      <c r="F66" s="247"/>
      <c r="G66" s="248"/>
      <c r="H66" s="50"/>
      <c r="I66" s="50"/>
      <c r="J66" s="50"/>
      <c r="K66" s="50"/>
      <c r="L66" s="50"/>
      <c r="M66" s="51">
        <f t="shared" si="23"/>
        <v>0</v>
      </c>
    </row>
    <row r="67" spans="2:13" x14ac:dyDescent="0.25">
      <c r="B67"/>
      <c r="C67" s="190">
        <v>15</v>
      </c>
      <c r="D67" s="5" t="s">
        <v>56</v>
      </c>
      <c r="E67" s="5"/>
      <c r="F67" s="5"/>
      <c r="G67" s="5"/>
      <c r="H67" s="50"/>
      <c r="I67" s="50"/>
      <c r="J67" s="50"/>
      <c r="K67" s="50"/>
      <c r="L67" s="50"/>
      <c r="M67" s="51">
        <f t="shared" si="23"/>
        <v>0</v>
      </c>
    </row>
    <row r="68" spans="2:13" x14ac:dyDescent="0.25">
      <c r="B68"/>
      <c r="C68" s="190">
        <v>16</v>
      </c>
      <c r="D68" s="90" t="s">
        <v>104</v>
      </c>
      <c r="E68" s="90"/>
      <c r="F68" s="90"/>
      <c r="G68" s="91"/>
      <c r="H68" s="50"/>
      <c r="I68" s="50"/>
      <c r="J68" s="50"/>
      <c r="K68" s="50"/>
      <c r="L68" s="50"/>
      <c r="M68" s="51">
        <f t="shared" si="23"/>
        <v>0</v>
      </c>
    </row>
    <row r="69" spans="2:13" x14ac:dyDescent="0.25">
      <c r="B69"/>
      <c r="C69" s="190">
        <v>17</v>
      </c>
      <c r="D69" s="90" t="s">
        <v>105</v>
      </c>
      <c r="E69" s="90"/>
      <c r="F69" s="90"/>
      <c r="G69" s="91"/>
      <c r="H69" s="50"/>
      <c r="I69" s="50"/>
      <c r="J69" s="50"/>
      <c r="K69" s="50"/>
      <c r="L69" s="50"/>
      <c r="M69" s="51">
        <f t="shared" si="23"/>
        <v>0</v>
      </c>
    </row>
    <row r="70" spans="2:13" x14ac:dyDescent="0.25">
      <c r="B70"/>
      <c r="C70" s="190">
        <v>18</v>
      </c>
      <c r="D70" s="90" t="s">
        <v>106</v>
      </c>
      <c r="E70" s="90"/>
      <c r="F70" s="90"/>
      <c r="G70" s="91"/>
      <c r="H70" s="50"/>
      <c r="I70" s="50"/>
      <c r="J70" s="50"/>
      <c r="K70" s="50"/>
      <c r="L70" s="50"/>
      <c r="M70" s="51">
        <f t="shared" si="23"/>
        <v>0</v>
      </c>
    </row>
    <row r="71" spans="2:13" x14ac:dyDescent="0.25">
      <c r="B71"/>
      <c r="C71" s="190">
        <v>19</v>
      </c>
      <c r="D71" s="90" t="s">
        <v>107</v>
      </c>
      <c r="E71" s="90"/>
      <c r="F71" s="90"/>
      <c r="G71" s="91"/>
      <c r="H71" s="50"/>
      <c r="I71" s="50"/>
      <c r="J71" s="50"/>
      <c r="K71" s="50"/>
      <c r="L71" s="50"/>
      <c r="M71" s="51">
        <f t="shared" si="23"/>
        <v>0</v>
      </c>
    </row>
    <row r="72" spans="2:13" x14ac:dyDescent="0.25">
      <c r="B72"/>
      <c r="C72" s="190">
        <v>20</v>
      </c>
      <c r="D72" s="90" t="s">
        <v>109</v>
      </c>
      <c r="E72" s="163"/>
      <c r="F72" s="163"/>
      <c r="G72" s="91"/>
      <c r="H72" s="50"/>
      <c r="I72" s="50"/>
      <c r="J72" s="50"/>
      <c r="K72" s="50"/>
      <c r="L72" s="50"/>
      <c r="M72" s="51">
        <f t="shared" si="23"/>
        <v>0</v>
      </c>
    </row>
    <row r="73" spans="2:13" x14ac:dyDescent="0.25">
      <c r="B73"/>
      <c r="C73" s="190">
        <v>21</v>
      </c>
      <c r="D73" s="257" t="s">
        <v>77</v>
      </c>
      <c r="E73" s="243"/>
      <c r="F73" s="243"/>
      <c r="G73" s="243"/>
      <c r="H73" s="50"/>
      <c r="I73" s="50"/>
      <c r="J73" s="50"/>
      <c r="K73" s="50"/>
      <c r="L73" s="50"/>
      <c r="M73" s="51">
        <f>SUM(H73:L73)</f>
        <v>0</v>
      </c>
    </row>
    <row r="74" spans="2:13" x14ac:dyDescent="0.25">
      <c r="B74"/>
      <c r="C74" s="190">
        <v>22</v>
      </c>
      <c r="D74" s="90" t="s">
        <v>78</v>
      </c>
      <c r="E74" s="90"/>
      <c r="F74" s="156"/>
      <c r="G74" s="91"/>
      <c r="H74" s="50"/>
      <c r="I74" s="50"/>
      <c r="J74" s="50"/>
      <c r="K74" s="50"/>
      <c r="L74" s="50"/>
      <c r="M74" s="51">
        <f>SUM(H74:L74)</f>
        <v>0</v>
      </c>
    </row>
    <row r="75" spans="2:13" x14ac:dyDescent="0.25">
      <c r="B75"/>
      <c r="C75" s="190">
        <v>23</v>
      </c>
      <c r="D75" s="247" t="s">
        <v>54</v>
      </c>
      <c r="E75" s="247"/>
      <c r="F75" s="247"/>
      <c r="G75" s="248"/>
      <c r="H75" s="50"/>
      <c r="I75" s="50"/>
      <c r="J75" s="50"/>
      <c r="K75" s="50"/>
      <c r="L75" s="50"/>
      <c r="M75" s="51">
        <f>SUM(H75:L75)</f>
        <v>0</v>
      </c>
    </row>
    <row r="76" spans="2:13" x14ac:dyDescent="0.25">
      <c r="B76"/>
      <c r="C76" s="191"/>
      <c r="D76" s="191" t="s">
        <v>49</v>
      </c>
      <c r="E76" s="191"/>
      <c r="F76" s="191"/>
      <c r="G76" s="191"/>
      <c r="H76" s="192">
        <f>SUM(H53:H75)</f>
        <v>0</v>
      </c>
      <c r="I76" s="192">
        <f t="shared" ref="I76:L76" si="24">SUM(I53:I75)</f>
        <v>0</v>
      </c>
      <c r="J76" s="192">
        <f t="shared" si="24"/>
        <v>0</v>
      </c>
      <c r="K76" s="192">
        <f t="shared" si="24"/>
        <v>0</v>
      </c>
      <c r="L76" s="192">
        <f t="shared" si="24"/>
        <v>0</v>
      </c>
      <c r="M76" s="192">
        <f>SUM(H76:L76)</f>
        <v>0</v>
      </c>
    </row>
    <row r="77" spans="2:13" x14ac:dyDescent="0.25">
      <c r="B77"/>
      <c r="M77" s="101"/>
    </row>
    <row r="78" spans="2:13" x14ac:dyDescent="0.25">
      <c r="B78"/>
      <c r="C78" s="43" t="s">
        <v>10</v>
      </c>
      <c r="D78" s="44"/>
      <c r="E78" s="44"/>
      <c r="F78" s="44"/>
      <c r="G78" s="82" t="s">
        <v>52</v>
      </c>
      <c r="H78" s="63"/>
      <c r="I78" s="59"/>
      <c r="J78" s="59"/>
      <c r="K78" s="59"/>
      <c r="L78" s="59"/>
      <c r="M78" s="133"/>
    </row>
    <row r="79" spans="2:13" x14ac:dyDescent="0.25">
      <c r="B79"/>
      <c r="C79" s="81">
        <v>1</v>
      </c>
      <c r="D79" s="44"/>
      <c r="E79" s="44"/>
      <c r="F79" s="44"/>
      <c r="G79" s="45"/>
      <c r="H79" s="50"/>
      <c r="I79" s="50"/>
      <c r="J79" s="50"/>
      <c r="K79" s="50"/>
      <c r="L79" s="50"/>
      <c r="M79" s="51">
        <f t="shared" ref="M79:M89" si="25">SUM(H79:L79)</f>
        <v>0</v>
      </c>
    </row>
    <row r="80" spans="2:13" x14ac:dyDescent="0.25">
      <c r="B80"/>
      <c r="C80" s="81">
        <v>2</v>
      </c>
      <c r="D80" s="44"/>
      <c r="E80" s="44"/>
      <c r="F80" s="44"/>
      <c r="G80" s="45"/>
      <c r="H80" s="50"/>
      <c r="I80" s="50"/>
      <c r="J80" s="50"/>
      <c r="K80" s="50"/>
      <c r="L80" s="50"/>
      <c r="M80" s="51">
        <f t="shared" si="25"/>
        <v>0</v>
      </c>
    </row>
    <row r="81" spans="2:13" x14ac:dyDescent="0.25">
      <c r="B81"/>
      <c r="C81" s="81">
        <v>3</v>
      </c>
      <c r="D81" s="44"/>
      <c r="E81" s="44"/>
      <c r="F81" s="44"/>
      <c r="G81" s="45"/>
      <c r="H81" s="50"/>
      <c r="I81" s="50"/>
      <c r="J81" s="50"/>
      <c r="K81" s="50"/>
      <c r="L81" s="50"/>
      <c r="M81" s="51">
        <f t="shared" si="25"/>
        <v>0</v>
      </c>
    </row>
    <row r="82" spans="2:13" x14ac:dyDescent="0.25">
      <c r="B82"/>
      <c r="C82" s="81">
        <v>4</v>
      </c>
      <c r="D82" s="44"/>
      <c r="E82" s="44"/>
      <c r="F82" s="44"/>
      <c r="G82" s="45"/>
      <c r="H82" s="50"/>
      <c r="I82" s="50"/>
      <c r="J82" s="50"/>
      <c r="K82" s="50"/>
      <c r="L82" s="50"/>
      <c r="M82" s="51">
        <f t="shared" si="25"/>
        <v>0</v>
      </c>
    </row>
    <row r="83" spans="2:13" x14ac:dyDescent="0.25">
      <c r="B83"/>
      <c r="C83" s="81">
        <v>5</v>
      </c>
      <c r="D83" s="44"/>
      <c r="E83" s="44"/>
      <c r="F83" s="44"/>
      <c r="G83" s="45"/>
      <c r="H83" s="50"/>
      <c r="I83" s="50"/>
      <c r="J83" s="50"/>
      <c r="K83" s="50"/>
      <c r="L83" s="50"/>
      <c r="M83" s="51">
        <f t="shared" si="25"/>
        <v>0</v>
      </c>
    </row>
    <row r="84" spans="2:13" x14ac:dyDescent="0.25">
      <c r="B84"/>
      <c r="C84" s="81">
        <v>6</v>
      </c>
      <c r="D84" s="44"/>
      <c r="E84" s="44"/>
      <c r="F84" s="44"/>
      <c r="G84" s="45"/>
      <c r="H84" s="50"/>
      <c r="I84" s="50"/>
      <c r="J84" s="50"/>
      <c r="K84" s="50"/>
      <c r="L84" s="50"/>
      <c r="M84" s="51">
        <f t="shared" si="25"/>
        <v>0</v>
      </c>
    </row>
    <row r="85" spans="2:13" x14ac:dyDescent="0.25">
      <c r="B85"/>
      <c r="C85" s="81">
        <v>7</v>
      </c>
      <c r="D85" s="44"/>
      <c r="E85" s="44"/>
      <c r="F85" s="44"/>
      <c r="G85" s="45"/>
      <c r="H85" s="50"/>
      <c r="I85" s="50"/>
      <c r="J85" s="50"/>
      <c r="K85" s="50"/>
      <c r="L85" s="50"/>
      <c r="M85" s="51">
        <f t="shared" si="25"/>
        <v>0</v>
      </c>
    </row>
    <row r="86" spans="2:13" x14ac:dyDescent="0.25">
      <c r="B86"/>
      <c r="C86" s="81">
        <v>8</v>
      </c>
      <c r="D86" s="44"/>
      <c r="E86" s="44"/>
      <c r="F86" s="44"/>
      <c r="G86" s="45"/>
      <c r="H86" s="50"/>
      <c r="I86" s="50"/>
      <c r="J86" s="50"/>
      <c r="K86" s="50"/>
      <c r="L86" s="50"/>
      <c r="M86" s="51">
        <f t="shared" si="25"/>
        <v>0</v>
      </c>
    </row>
    <row r="87" spans="2:13" x14ac:dyDescent="0.25">
      <c r="B87"/>
      <c r="C87" s="81">
        <v>9</v>
      </c>
      <c r="D87" s="46"/>
      <c r="E87" s="46"/>
      <c r="F87" s="46"/>
      <c r="G87" s="47"/>
      <c r="H87" s="50"/>
      <c r="I87" s="50"/>
      <c r="J87" s="50"/>
      <c r="K87" s="50"/>
      <c r="L87" s="50"/>
      <c r="M87" s="51">
        <f t="shared" si="25"/>
        <v>0</v>
      </c>
    </row>
    <row r="88" spans="2:13" x14ac:dyDescent="0.25">
      <c r="B88"/>
      <c r="C88" s="81">
        <v>10</v>
      </c>
      <c r="D88" s="46"/>
      <c r="E88" s="46"/>
      <c r="F88" s="46"/>
      <c r="G88" s="47"/>
      <c r="H88" s="50"/>
      <c r="I88" s="50"/>
      <c r="J88" s="50"/>
      <c r="K88" s="50"/>
      <c r="L88" s="50"/>
      <c r="M88" s="51">
        <f t="shared" si="25"/>
        <v>0</v>
      </c>
    </row>
    <row r="89" spans="2:13" x14ac:dyDescent="0.25">
      <c r="B89"/>
      <c r="C89" s="139">
        <v>11</v>
      </c>
      <c r="D89" s="46"/>
      <c r="E89" s="46"/>
      <c r="F89" s="46"/>
      <c r="G89" s="47"/>
      <c r="H89" s="50"/>
      <c r="I89" s="50"/>
      <c r="J89" s="50"/>
      <c r="K89" s="50"/>
      <c r="L89" s="50"/>
      <c r="M89" s="51">
        <f t="shared" si="25"/>
        <v>0</v>
      </c>
    </row>
    <row r="90" spans="2:13" x14ac:dyDescent="0.25">
      <c r="B90"/>
      <c r="C90" s="71"/>
      <c r="D90" s="72" t="s">
        <v>50</v>
      </c>
      <c r="E90" s="72"/>
      <c r="F90" s="71"/>
      <c r="G90" s="71"/>
      <c r="H90" s="78">
        <f>SUM(H79:H89)</f>
        <v>0</v>
      </c>
      <c r="I90" s="78">
        <f t="shared" ref="I90:L90" si="26">SUM(I79:I89)</f>
        <v>0</v>
      </c>
      <c r="J90" s="78">
        <f t="shared" si="26"/>
        <v>0</v>
      </c>
      <c r="K90" s="78">
        <f t="shared" si="26"/>
        <v>0</v>
      </c>
      <c r="L90" s="78">
        <f t="shared" si="26"/>
        <v>0</v>
      </c>
      <c r="M90" s="78">
        <f>SUM(H90:L90)</f>
        <v>0</v>
      </c>
    </row>
    <row r="91" spans="2:13" x14ac:dyDescent="0.25">
      <c r="B91"/>
      <c r="C91" s="69"/>
      <c r="D91" s="70" t="s">
        <v>51</v>
      </c>
      <c r="E91" s="70"/>
      <c r="F91" s="69"/>
      <c r="G91" s="69"/>
      <c r="H91" s="77">
        <f>SUM(H76+H90)</f>
        <v>0</v>
      </c>
      <c r="I91" s="77">
        <f t="shared" ref="I91:M91" si="27">SUM(I76+I90)</f>
        <v>0</v>
      </c>
      <c r="J91" s="77">
        <f t="shared" si="27"/>
        <v>0</v>
      </c>
      <c r="K91" s="77">
        <f t="shared" si="27"/>
        <v>0</v>
      </c>
      <c r="L91" s="77">
        <f t="shared" si="27"/>
        <v>0</v>
      </c>
      <c r="M91" s="77">
        <f t="shared" si="27"/>
        <v>0</v>
      </c>
    </row>
    <row r="92" spans="2:13" x14ac:dyDescent="0.25">
      <c r="B92"/>
      <c r="C92"/>
      <c r="D92"/>
      <c r="E92"/>
      <c r="F92"/>
      <c r="G92"/>
      <c r="H92" s="76" t="s">
        <v>0</v>
      </c>
      <c r="I92" s="76" t="s">
        <v>1</v>
      </c>
      <c r="J92" s="76" t="s">
        <v>2</v>
      </c>
      <c r="K92" s="76" t="s">
        <v>3</v>
      </c>
      <c r="L92" s="76" t="s">
        <v>4</v>
      </c>
      <c r="M92" s="76" t="s">
        <v>27</v>
      </c>
    </row>
    <row r="93" spans="2:13" x14ac:dyDescent="0.25">
      <c r="B93" s="26" t="s">
        <v>46</v>
      </c>
      <c r="C93" s="19"/>
      <c r="D93" s="19"/>
      <c r="E93" s="19"/>
      <c r="F93" s="19"/>
      <c r="G93" s="19"/>
      <c r="H93" s="51">
        <f>SUM(H91+H50+H45+H37)</f>
        <v>0</v>
      </c>
      <c r="I93" s="51">
        <f t="shared" ref="I93:L93" si="28">SUM(I91+I50+I45+I37)</f>
        <v>0</v>
      </c>
      <c r="J93" s="51">
        <f t="shared" si="28"/>
        <v>0</v>
      </c>
      <c r="K93" s="51">
        <f t="shared" si="28"/>
        <v>0</v>
      </c>
      <c r="L93" s="51">
        <f t="shared" si="28"/>
        <v>0</v>
      </c>
      <c r="M93" s="51">
        <f>SUM(M91+M50+M45+M37)</f>
        <v>0</v>
      </c>
    </row>
    <row r="94" spans="2:13" x14ac:dyDescent="0.25">
      <c r="B94" s="26" t="s">
        <v>47</v>
      </c>
      <c r="C94" s="19"/>
      <c r="D94" s="19"/>
      <c r="E94" s="19"/>
      <c r="F94" s="19"/>
      <c r="G94" s="19"/>
      <c r="H94" s="51">
        <f>SUM(H93-H45-H66-H68-H69-H70-H71-H72-H90)</f>
        <v>0</v>
      </c>
      <c r="I94" s="51">
        <f t="shared" ref="I94:L94" si="29">SUM(I93-I45-I66-I68-I69-I70-I71-I72-I90)</f>
        <v>0</v>
      </c>
      <c r="J94" s="51">
        <f t="shared" si="29"/>
        <v>0</v>
      </c>
      <c r="K94" s="51">
        <f t="shared" si="29"/>
        <v>0</v>
      </c>
      <c r="L94" s="51">
        <f t="shared" si="29"/>
        <v>0</v>
      </c>
      <c r="M94" s="51">
        <f>M93-M90-M66-M68-M69-M70-M71-M72-M45</f>
        <v>0</v>
      </c>
    </row>
    <row r="95" spans="2:13" x14ac:dyDescent="0.25">
      <c r="B95" s="27" t="s">
        <v>48</v>
      </c>
      <c r="C95" s="28"/>
      <c r="D95" s="28"/>
      <c r="E95" s="28"/>
      <c r="F95" s="28"/>
      <c r="G95" s="28"/>
      <c r="H95" s="79">
        <f>ROUND(H94*$L$1,1)</f>
        <v>0</v>
      </c>
      <c r="I95" s="79">
        <f t="shared" ref="I95:L95" si="30">ROUND(I94*$L$1,1)</f>
        <v>0</v>
      </c>
      <c r="J95" s="79">
        <f t="shared" si="30"/>
        <v>0</v>
      </c>
      <c r="K95" s="79">
        <f t="shared" si="30"/>
        <v>0</v>
      </c>
      <c r="L95" s="79">
        <f t="shared" si="30"/>
        <v>0</v>
      </c>
      <c r="M95" s="79">
        <f>SUM(H95:L95)</f>
        <v>0</v>
      </c>
    </row>
    <row r="96" spans="2:13" x14ac:dyDescent="0.25">
      <c r="B96" s="27" t="s">
        <v>128</v>
      </c>
      <c r="C96" s="28"/>
      <c r="D96" s="28"/>
      <c r="E96" s="28"/>
      <c r="F96" s="28"/>
      <c r="G96" s="28"/>
      <c r="H96" s="79">
        <f>(MIN(50000,SUM($H79:H79))*$L$1)+(MIN(50000,SUM($H80:H80))*$L$1)+(MIN(50000,SUM($H87:H87))*$L$1)</f>
        <v>0</v>
      </c>
      <c r="I96" s="79">
        <f>(MIN(50000,SUM($H79:I79))*$L$1)+(MIN(50000,SUM($H80:I80))*$L$1)+(MIN(50000,SUM($H87:I87))*$L$1)</f>
        <v>0</v>
      </c>
      <c r="J96" s="79">
        <f>(MIN(50000,SUM($H79:J79))*$L$1)+(MIN(50000,SUM($H80:J80))*$L$1)+(MIN(50000,SUM($H87:J87))*$L$1)</f>
        <v>0</v>
      </c>
      <c r="K96" s="79">
        <f>(MIN(50000,SUM($H79:K79))*$L$1)+(MIN(50000,SUM($H80:K80))*$L$1)+(MIN(50000,SUM($H87:K87))*$L$1)</f>
        <v>0</v>
      </c>
      <c r="L96" s="79">
        <f>(MIN(50000,SUM($H79:L79))*$L$1)+(MIN(50000,SUM($H80:L80))*$L$1)+(MIN(50000,SUM($H87:L87))*$L$1)</f>
        <v>0</v>
      </c>
      <c r="M96" s="79">
        <f>SUM(H96:L96)</f>
        <v>0</v>
      </c>
    </row>
    <row r="97" spans="2:13" ht="15.75" thickBot="1" x14ac:dyDescent="0.3">
      <c r="B97" s="24" t="s">
        <v>28</v>
      </c>
      <c r="C97" s="25"/>
      <c r="D97" s="25"/>
      <c r="E97" s="25"/>
      <c r="F97" s="25"/>
      <c r="G97" s="25"/>
      <c r="H97" s="80">
        <f>H93+H95+H96</f>
        <v>0</v>
      </c>
      <c r="I97" s="80">
        <f>I93+I95+I96</f>
        <v>0</v>
      </c>
      <c r="J97" s="80">
        <f>J93+J95+J96</f>
        <v>0</v>
      </c>
      <c r="K97" s="80">
        <f>K93+K95+K96</f>
        <v>0</v>
      </c>
      <c r="L97" s="80">
        <f>L93+L95+L96</f>
        <v>0</v>
      </c>
      <c r="M97" s="80">
        <f>SUM(M93+M95+M96)</f>
        <v>0</v>
      </c>
    </row>
    <row r="98" spans="2:13" x14ac:dyDescent="0.25">
      <c r="B98" s="36"/>
      <c r="C98" s="37"/>
      <c r="D98" s="37"/>
      <c r="E98" s="37"/>
      <c r="F98" s="37"/>
      <c r="G98" s="37"/>
      <c r="H98" s="64"/>
      <c r="I98" s="64"/>
      <c r="J98" s="64"/>
      <c r="K98" s="64"/>
      <c r="L98" s="64"/>
      <c r="M98" s="64"/>
    </row>
    <row r="99" spans="2:13" x14ac:dyDescent="0.25">
      <c r="B99" s="38"/>
      <c r="C99" s="38"/>
      <c r="D99" s="38"/>
      <c r="E99" s="38"/>
      <c r="L99" s="1" t="s">
        <v>90</v>
      </c>
      <c r="M99" s="94">
        <f>M95+M96</f>
        <v>0</v>
      </c>
    </row>
  </sheetData>
  <mergeCells count="42">
    <mergeCell ref="C24:C27"/>
    <mergeCell ref="C10:C13"/>
    <mergeCell ref="C15:C20"/>
    <mergeCell ref="D15:F15"/>
    <mergeCell ref="D16:F16"/>
    <mergeCell ref="D17:F17"/>
    <mergeCell ref="D18:F18"/>
    <mergeCell ref="D19:F19"/>
    <mergeCell ref="D20:F20"/>
    <mergeCell ref="B8:E8"/>
    <mergeCell ref="D1:E1"/>
    <mergeCell ref="D2:E2"/>
    <mergeCell ref="D3:E3"/>
    <mergeCell ref="D4:E4"/>
    <mergeCell ref="D5:E5"/>
    <mergeCell ref="C29:C34"/>
    <mergeCell ref="D29:F29"/>
    <mergeCell ref="D30:F30"/>
    <mergeCell ref="D31:F31"/>
    <mergeCell ref="D32:F32"/>
    <mergeCell ref="D33:F33"/>
    <mergeCell ref="D34:F34"/>
    <mergeCell ref="D57:G57"/>
    <mergeCell ref="D40:G40"/>
    <mergeCell ref="D41:G41"/>
    <mergeCell ref="D42:G42"/>
    <mergeCell ref="D43:G43"/>
    <mergeCell ref="D44:G44"/>
    <mergeCell ref="D48:G48"/>
    <mergeCell ref="D49:G49"/>
    <mergeCell ref="D53:G53"/>
    <mergeCell ref="D54:G54"/>
    <mergeCell ref="D55:G55"/>
    <mergeCell ref="D56:G56"/>
    <mergeCell ref="D73:G73"/>
    <mergeCell ref="D75:G75"/>
    <mergeCell ref="D58:G58"/>
    <mergeCell ref="D62:G62"/>
    <mergeCell ref="D59:G59"/>
    <mergeCell ref="D60:G60"/>
    <mergeCell ref="D61:G61"/>
    <mergeCell ref="D66:G66"/>
  </mergeCells>
  <pageMargins left="0.7" right="0.7" top="0.75" bottom="0.75" header="0.3" footer="0.3"/>
  <pageSetup scale="78" orientation="landscape" r:id="rId1"/>
  <rowBreaks count="1" manualBreakCount="1">
    <brk id="3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N99"/>
  <sheetViews>
    <sheetView showGridLines="0" topLeftCell="A4" zoomScaleNormal="100" workbookViewId="0">
      <selection activeCell="O91" sqref="O91"/>
    </sheetView>
  </sheetViews>
  <sheetFormatPr defaultColWidth="9.140625" defaultRowHeight="15" x14ac:dyDescent="0.25"/>
  <cols>
    <col min="1" max="1" width="1.5703125" style="1" customWidth="1"/>
    <col min="2" max="2" width="3.42578125" style="1" customWidth="1"/>
    <col min="3" max="3" width="7.140625" style="1" customWidth="1"/>
    <col min="4" max="4" width="12.85546875" style="1" customWidth="1"/>
    <col min="5" max="5" width="9.7109375" style="1" customWidth="1"/>
    <col min="6" max="6" width="7.5703125" style="1" customWidth="1"/>
    <col min="7" max="7" width="14.85546875" style="1" customWidth="1"/>
    <col min="8" max="8" width="13.42578125" style="1" customWidth="1"/>
    <col min="9" max="9" width="14.42578125" style="1" customWidth="1"/>
    <col min="10" max="11" width="13.42578125" style="1" customWidth="1"/>
    <col min="12" max="12" width="13.140625" style="1" customWidth="1"/>
    <col min="13" max="13" width="12.85546875" style="1" customWidth="1"/>
    <col min="14" max="14" width="9.140625" style="1"/>
    <col min="15" max="15" width="10.28515625" style="1" bestFit="1" customWidth="1"/>
    <col min="16" max="16384" width="9.140625" style="1"/>
  </cols>
  <sheetData>
    <row r="1" spans="2:14" x14ac:dyDescent="0.25">
      <c r="B1"/>
      <c r="C1" s="2"/>
      <c r="D1" s="228" t="s">
        <v>26</v>
      </c>
      <c r="E1" s="229"/>
      <c r="F1" s="29"/>
      <c r="G1" s="30"/>
      <c r="H1" s="30"/>
      <c r="I1" s="30"/>
      <c r="J1" s="3"/>
      <c r="K1" s="3" t="s">
        <v>29</v>
      </c>
      <c r="L1" s="223">
        <f>'PI 1'!L1</f>
        <v>0.41649999999999998</v>
      </c>
      <c r="M1" s="4" t="s">
        <v>110</v>
      </c>
    </row>
    <row r="2" spans="2:14" x14ac:dyDescent="0.25">
      <c r="B2"/>
      <c r="C2" s="2"/>
      <c r="D2" s="230" t="s">
        <v>13</v>
      </c>
      <c r="E2" s="231"/>
      <c r="F2" s="104"/>
      <c r="G2" s="31"/>
      <c r="H2" s="5"/>
      <c r="I2" s="5"/>
      <c r="J2"/>
      <c r="K2"/>
      <c r="L2"/>
      <c r="M2" s="6"/>
    </row>
    <row r="3" spans="2:14" x14ac:dyDescent="0.25">
      <c r="B3"/>
      <c r="C3" s="2"/>
      <c r="D3" s="230" t="s">
        <v>14</v>
      </c>
      <c r="E3" s="231"/>
      <c r="F3" s="104"/>
      <c r="G3" s="31"/>
      <c r="H3" s="32"/>
      <c r="I3" s="32"/>
      <c r="J3" s="5"/>
      <c r="K3" s="5"/>
      <c r="L3" s="5"/>
      <c r="M3" s="7"/>
    </row>
    <row r="4" spans="2:14" x14ac:dyDescent="0.25">
      <c r="B4"/>
      <c r="C4" s="2"/>
      <c r="D4" s="230" t="s">
        <v>11</v>
      </c>
      <c r="E4" s="231"/>
      <c r="F4" s="33"/>
      <c r="G4" s="33"/>
      <c r="H4" s="33"/>
      <c r="I4" s="33"/>
      <c r="J4" s="5"/>
      <c r="K4" s="5"/>
      <c r="L4" s="5"/>
      <c r="M4" s="7"/>
    </row>
    <row r="5" spans="2:14" ht="16.5" thickBot="1" x14ac:dyDescent="0.3">
      <c r="B5"/>
      <c r="C5" s="2"/>
      <c r="D5" s="232" t="s">
        <v>12</v>
      </c>
      <c r="E5" s="233"/>
      <c r="F5" s="93"/>
      <c r="G5" s="34"/>
      <c r="H5" s="34"/>
      <c r="I5" s="34"/>
      <c r="J5" s="8"/>
      <c r="K5" s="8"/>
      <c r="L5" s="8"/>
      <c r="M5" s="9"/>
    </row>
    <row r="6" spans="2:14" ht="6.75" customHeight="1" thickBot="1" x14ac:dyDescent="0.3">
      <c r="B6"/>
      <c r="C6" s="2"/>
      <c r="D6" s="2"/>
      <c r="E6" s="2"/>
      <c r="F6" s="5"/>
      <c r="G6" s="5"/>
      <c r="H6" s="5"/>
      <c r="I6" s="5"/>
      <c r="J6" s="5"/>
      <c r="K6" s="5"/>
      <c r="L6" s="5"/>
      <c r="M6" s="5"/>
    </row>
    <row r="7" spans="2:14" ht="15.75" thickBot="1" x14ac:dyDescent="0.3">
      <c r="B7" s="85"/>
      <c r="C7" s="86"/>
      <c r="D7" s="86"/>
      <c r="E7" s="86"/>
      <c r="F7" s="86"/>
      <c r="G7" s="86"/>
      <c r="H7" s="87" t="s">
        <v>0</v>
      </c>
      <c r="I7" s="87" t="s">
        <v>1</v>
      </c>
      <c r="J7" s="87" t="s">
        <v>2</v>
      </c>
      <c r="K7" s="87" t="s">
        <v>3</v>
      </c>
      <c r="L7" s="87" t="s">
        <v>4</v>
      </c>
      <c r="M7" s="88" t="s">
        <v>16</v>
      </c>
    </row>
    <row r="8" spans="2:14" x14ac:dyDescent="0.25">
      <c r="B8" s="226" t="s">
        <v>15</v>
      </c>
      <c r="C8" s="227"/>
      <c r="D8" s="227"/>
      <c r="E8" s="227"/>
      <c r="F8" s="42"/>
      <c r="G8" s="42"/>
      <c r="H8" s="42"/>
      <c r="I8" s="42"/>
      <c r="J8" s="42"/>
      <c r="K8" s="42"/>
      <c r="L8" s="42"/>
      <c r="M8" s="10"/>
    </row>
    <row r="9" spans="2:14" ht="51.75" x14ac:dyDescent="0.25">
      <c r="B9"/>
      <c r="C9" s="11" t="s">
        <v>53</v>
      </c>
      <c r="D9" s="12"/>
      <c r="E9" s="122" t="s">
        <v>82</v>
      </c>
      <c r="F9" s="123" t="s">
        <v>83</v>
      </c>
      <c r="G9" s="124" t="s">
        <v>84</v>
      </c>
      <c r="H9" s="12"/>
      <c r="I9" s="12"/>
      <c r="J9" s="12"/>
      <c r="K9" s="12"/>
      <c r="L9" s="12"/>
      <c r="M9" s="13"/>
    </row>
    <row r="10" spans="2:14" x14ac:dyDescent="0.25">
      <c r="C10" s="234" t="s">
        <v>80</v>
      </c>
      <c r="D10" s="35"/>
      <c r="E10" s="41"/>
      <c r="F10" s="41"/>
      <c r="G10" s="41"/>
      <c r="H10" s="50"/>
      <c r="I10" s="50"/>
      <c r="J10" s="50"/>
      <c r="K10" s="50"/>
      <c r="L10" s="50"/>
      <c r="M10" s="51">
        <f>SUM(H10:L10)</f>
        <v>0</v>
      </c>
      <c r="N10" s="125" t="s">
        <v>85</v>
      </c>
    </row>
    <row r="11" spans="2:14" x14ac:dyDescent="0.25">
      <c r="C11" s="235"/>
      <c r="D11" s="35"/>
      <c r="E11" s="121"/>
      <c r="F11" s="121"/>
      <c r="G11" s="121"/>
      <c r="H11" s="50"/>
      <c r="I11" s="50"/>
      <c r="J11" s="50"/>
      <c r="K11" s="50"/>
      <c r="L11" s="50"/>
      <c r="M11" s="51">
        <f>SUM(H11:L11)</f>
        <v>0</v>
      </c>
      <c r="N11" s="126" t="s">
        <v>86</v>
      </c>
    </row>
    <row r="12" spans="2:14" x14ac:dyDescent="0.25">
      <c r="C12" s="235"/>
      <c r="D12" s="35"/>
      <c r="E12" s="121"/>
      <c r="F12" s="121"/>
      <c r="G12" s="121"/>
      <c r="H12" s="50"/>
      <c r="I12" s="50"/>
      <c r="J12" s="50"/>
      <c r="K12" s="50"/>
      <c r="L12" s="50"/>
      <c r="M12" s="51">
        <f>SUM(H12:L12)</f>
        <v>0</v>
      </c>
      <c r="N12" s="126" t="s">
        <v>87</v>
      </c>
    </row>
    <row r="13" spans="2:14" x14ac:dyDescent="0.25">
      <c r="C13" s="236"/>
      <c r="D13" s="35"/>
      <c r="E13" s="121"/>
      <c r="F13" s="121"/>
      <c r="G13" s="121"/>
      <c r="H13" s="50"/>
      <c r="I13" s="50"/>
      <c r="J13" s="50"/>
      <c r="K13" s="50"/>
      <c r="L13" s="50"/>
      <c r="M13" s="51">
        <f>SUM(H13:L13)</f>
        <v>0</v>
      </c>
      <c r="N13" s="126" t="s">
        <v>133</v>
      </c>
    </row>
    <row r="14" spans="2:14" x14ac:dyDescent="0.25">
      <c r="C14" s="14"/>
      <c r="D14" s="14"/>
      <c r="E14" s="14"/>
      <c r="F14" s="14"/>
      <c r="G14" s="14" t="s">
        <v>34</v>
      </c>
      <c r="H14" s="52"/>
      <c r="I14" s="52"/>
      <c r="J14" s="52"/>
      <c r="K14" s="52"/>
      <c r="L14" s="52"/>
      <c r="M14" s="52"/>
      <c r="N14"/>
    </row>
    <row r="15" spans="2:14" x14ac:dyDescent="0.25">
      <c r="C15" s="237" t="s">
        <v>6</v>
      </c>
      <c r="D15" s="240" t="s">
        <v>7</v>
      </c>
      <c r="E15" s="241"/>
      <c r="F15" s="242"/>
      <c r="G15" s="41"/>
      <c r="H15" s="50"/>
      <c r="I15" s="50"/>
      <c r="J15" s="50"/>
      <c r="K15" s="50"/>
      <c r="L15" s="50"/>
      <c r="M15" s="51">
        <f t="shared" ref="M15:M20" si="0">SUM(H15:L15)</f>
        <v>0</v>
      </c>
      <c r="N15"/>
    </row>
    <row r="16" spans="2:14" ht="16.5" customHeight="1" x14ac:dyDescent="0.25">
      <c r="C16" s="238"/>
      <c r="D16" s="254" t="s">
        <v>32</v>
      </c>
      <c r="E16" s="255"/>
      <c r="F16" s="256"/>
      <c r="G16" s="41"/>
      <c r="H16" s="50"/>
      <c r="I16" s="50"/>
      <c r="J16" s="50"/>
      <c r="K16" s="50"/>
      <c r="L16" s="50"/>
      <c r="M16" s="51">
        <f t="shared" si="0"/>
        <v>0</v>
      </c>
      <c r="N16"/>
    </row>
    <row r="17" spans="2:14" x14ac:dyDescent="0.25">
      <c r="C17" s="238"/>
      <c r="D17" s="240" t="s">
        <v>8</v>
      </c>
      <c r="E17" s="241"/>
      <c r="F17" s="242"/>
      <c r="G17" s="41"/>
      <c r="H17" s="50"/>
      <c r="I17" s="50"/>
      <c r="J17" s="50"/>
      <c r="K17" s="50"/>
      <c r="L17" s="50"/>
      <c r="M17" s="51">
        <f t="shared" si="0"/>
        <v>0</v>
      </c>
      <c r="N17"/>
    </row>
    <row r="18" spans="2:14" x14ac:dyDescent="0.25">
      <c r="C18" s="238"/>
      <c r="D18" s="240" t="s">
        <v>9</v>
      </c>
      <c r="E18" s="241"/>
      <c r="F18" s="242"/>
      <c r="G18" s="41"/>
      <c r="H18" s="50"/>
      <c r="I18" s="50"/>
      <c r="J18" s="50"/>
      <c r="K18" s="50"/>
      <c r="L18" s="50"/>
      <c r="M18" s="51">
        <f t="shared" si="0"/>
        <v>0</v>
      </c>
      <c r="N18"/>
    </row>
    <row r="19" spans="2:14" x14ac:dyDescent="0.25">
      <c r="C19" s="238"/>
      <c r="D19" s="240" t="s">
        <v>33</v>
      </c>
      <c r="E19" s="241"/>
      <c r="F19" s="242"/>
      <c r="G19" s="41"/>
      <c r="H19" s="50"/>
      <c r="I19" s="50"/>
      <c r="J19" s="50"/>
      <c r="K19" s="50"/>
      <c r="L19" s="50"/>
      <c r="M19" s="51">
        <f t="shared" si="0"/>
        <v>0</v>
      </c>
      <c r="N19"/>
    </row>
    <row r="20" spans="2:14" x14ac:dyDescent="0.25">
      <c r="C20" s="238"/>
      <c r="D20" s="240" t="s">
        <v>44</v>
      </c>
      <c r="E20" s="241"/>
      <c r="F20" s="242"/>
      <c r="G20" s="41"/>
      <c r="H20" s="50"/>
      <c r="I20" s="50"/>
      <c r="J20" s="50"/>
      <c r="K20" s="50"/>
      <c r="L20" s="50"/>
      <c r="M20" s="51">
        <f t="shared" si="0"/>
        <v>0</v>
      </c>
      <c r="N20"/>
    </row>
    <row r="21" spans="2:14" x14ac:dyDescent="0.25">
      <c r="C21" s="22"/>
      <c r="D21" s="23" t="s">
        <v>18</v>
      </c>
      <c r="E21" s="23"/>
      <c r="F21" s="23"/>
      <c r="G21" s="23"/>
      <c r="H21" s="53">
        <f t="shared" ref="H21:M21" si="1">SUM(H10:H20)</f>
        <v>0</v>
      </c>
      <c r="I21" s="53">
        <f t="shared" si="1"/>
        <v>0</v>
      </c>
      <c r="J21" s="53">
        <f t="shared" si="1"/>
        <v>0</v>
      </c>
      <c r="K21" s="53">
        <f t="shared" si="1"/>
        <v>0</v>
      </c>
      <c r="L21" s="53">
        <f t="shared" si="1"/>
        <v>0</v>
      </c>
      <c r="M21" s="54">
        <f t="shared" si="1"/>
        <v>0</v>
      </c>
      <c r="N21"/>
    </row>
    <row r="22" spans="2:14" ht="6.75" customHeight="1" x14ac:dyDescent="0.25">
      <c r="C22"/>
      <c r="D22"/>
      <c r="E22"/>
      <c r="F22"/>
      <c r="G22"/>
      <c r="H22" s="55"/>
      <c r="I22" s="55"/>
      <c r="J22" s="55"/>
      <c r="K22" s="55"/>
      <c r="L22" s="55"/>
      <c r="M22" s="55"/>
      <c r="N22"/>
    </row>
    <row r="23" spans="2:14" ht="15.75" thickBot="1" x14ac:dyDescent="0.3">
      <c r="C23" s="11" t="s">
        <v>19</v>
      </c>
      <c r="D23" s="12"/>
      <c r="E23" s="12"/>
      <c r="F23" s="12"/>
      <c r="G23" s="128" t="s">
        <v>20</v>
      </c>
      <c r="H23" s="56"/>
      <c r="I23" s="56"/>
      <c r="J23" s="56"/>
      <c r="K23" s="56"/>
      <c r="L23" s="56"/>
      <c r="M23" s="57"/>
      <c r="N23" s="171" t="s">
        <v>111</v>
      </c>
    </row>
    <row r="24" spans="2:14" ht="15.75" thickBot="1" x14ac:dyDescent="0.3">
      <c r="C24" s="234" t="s">
        <v>17</v>
      </c>
      <c r="D24" s="20">
        <f>D10</f>
        <v>0</v>
      </c>
      <c r="E24" s="19"/>
      <c r="F24" s="19"/>
      <c r="G24" s="129">
        <v>0.42749999999999999</v>
      </c>
      <c r="H24" s="127">
        <f>ROUND(H10*$G$24,0)</f>
        <v>0</v>
      </c>
      <c r="I24" s="114">
        <f t="shared" ref="I24:L24" si="2">ROUND(I10*$G$24,0)</f>
        <v>0</v>
      </c>
      <c r="J24" s="114">
        <f t="shared" si="2"/>
        <v>0</v>
      </c>
      <c r="K24" s="114">
        <f t="shared" si="2"/>
        <v>0</v>
      </c>
      <c r="L24" s="114">
        <f t="shared" si="2"/>
        <v>0</v>
      </c>
      <c r="M24" s="51">
        <f>SUM(H24:L24)</f>
        <v>0</v>
      </c>
      <c r="N24" s="125" t="s">
        <v>85</v>
      </c>
    </row>
    <row r="25" spans="2:14" ht="15.75" thickBot="1" x14ac:dyDescent="0.3">
      <c r="C25" s="235"/>
      <c r="D25" s="20">
        <f t="shared" ref="D25:D27" si="3">D11</f>
        <v>0</v>
      </c>
      <c r="E25" s="19"/>
      <c r="F25" s="19"/>
      <c r="G25" s="129">
        <v>0.42749999999999999</v>
      </c>
      <c r="H25" s="127">
        <f>ROUND(H11*$G$25,0)</f>
        <v>0</v>
      </c>
      <c r="I25" s="114">
        <f t="shared" ref="I25:L25" si="4">ROUND(I11*$G$25,0)</f>
        <v>0</v>
      </c>
      <c r="J25" s="114">
        <f t="shared" si="4"/>
        <v>0</v>
      </c>
      <c r="K25" s="114">
        <f t="shared" si="4"/>
        <v>0</v>
      </c>
      <c r="L25" s="114">
        <f t="shared" si="4"/>
        <v>0</v>
      </c>
      <c r="M25" s="51">
        <f>SUM(H25:L25)</f>
        <v>0</v>
      </c>
      <c r="N25" s="126" t="s">
        <v>86</v>
      </c>
    </row>
    <row r="26" spans="2:14" ht="15.75" thickBot="1" x14ac:dyDescent="0.3">
      <c r="C26" s="235"/>
      <c r="D26" s="20">
        <f t="shared" si="3"/>
        <v>0</v>
      </c>
      <c r="E26" s="19"/>
      <c r="F26" s="19"/>
      <c r="G26" s="129">
        <v>0.42749999999999999</v>
      </c>
      <c r="H26" s="127">
        <f>ROUND(H12*$G$26,0)</f>
        <v>0</v>
      </c>
      <c r="I26" s="114">
        <f t="shared" ref="I26" si="5">I12*G26</f>
        <v>0</v>
      </c>
      <c r="J26" s="114">
        <f t="shared" ref="J26" si="6">J12*G26</f>
        <v>0</v>
      </c>
      <c r="K26" s="114">
        <f t="shared" ref="K26" si="7">K12*G26</f>
        <v>0</v>
      </c>
      <c r="L26" s="114">
        <f t="shared" ref="L26" si="8">L12*G26</f>
        <v>0</v>
      </c>
      <c r="M26" s="51">
        <f>SUM(H26:L26)</f>
        <v>0</v>
      </c>
      <c r="N26" s="126" t="s">
        <v>87</v>
      </c>
    </row>
    <row r="27" spans="2:14" x14ac:dyDescent="0.25">
      <c r="B27"/>
      <c r="C27" s="236"/>
      <c r="D27" s="20">
        <f t="shared" si="3"/>
        <v>0</v>
      </c>
      <c r="E27" s="19"/>
      <c r="F27" s="19"/>
      <c r="G27" s="129">
        <v>0.42749999999999999</v>
      </c>
      <c r="H27" s="127">
        <f>ROUND(H13*$G$27,0)</f>
        <v>0</v>
      </c>
      <c r="I27" s="114">
        <f t="shared" ref="I27:L27" si="9">ROUND(I13*$G$27,0)</f>
        <v>0</v>
      </c>
      <c r="J27" s="114">
        <f t="shared" si="9"/>
        <v>0</v>
      </c>
      <c r="K27" s="114">
        <f t="shared" si="9"/>
        <v>0</v>
      </c>
      <c r="L27" s="114">
        <f t="shared" si="9"/>
        <v>0</v>
      </c>
      <c r="M27" s="51">
        <f>SUM(H27:L27)</f>
        <v>0</v>
      </c>
      <c r="N27" s="126" t="s">
        <v>133</v>
      </c>
    </row>
    <row r="28" spans="2:14" ht="15.75" thickBot="1" x14ac:dyDescent="0.3">
      <c r="B28"/>
      <c r="C28" s="15"/>
      <c r="D28" s="15"/>
      <c r="E28" s="15"/>
      <c r="F28" s="15"/>
      <c r="G28" s="15"/>
      <c r="H28" s="58"/>
      <c r="I28" s="58"/>
      <c r="J28" s="58"/>
      <c r="K28" s="58"/>
      <c r="L28" s="58"/>
      <c r="M28" s="58"/>
    </row>
    <row r="29" spans="2:14" ht="15.75" thickBot="1" x14ac:dyDescent="0.3">
      <c r="B29"/>
      <c r="C29" s="237" t="s">
        <v>6</v>
      </c>
      <c r="D29" s="240" t="str">
        <f t="shared" ref="D29:D34" si="10">D15</f>
        <v>PostDoctoral Associates</v>
      </c>
      <c r="E29" s="241"/>
      <c r="F29" s="242"/>
      <c r="G29" s="129">
        <v>0.42749999999999999</v>
      </c>
      <c r="H29" s="114">
        <f>ROUND(H15*$G$29,0)</f>
        <v>0</v>
      </c>
      <c r="I29" s="114">
        <f t="shared" ref="I29:L29" si="11">ROUND(I15*$G$29,0)</f>
        <v>0</v>
      </c>
      <c r="J29" s="114">
        <f t="shared" si="11"/>
        <v>0</v>
      </c>
      <c r="K29" s="114">
        <f t="shared" si="11"/>
        <v>0</v>
      </c>
      <c r="L29" s="114">
        <f t="shared" si="11"/>
        <v>0</v>
      </c>
      <c r="M29" s="51">
        <f t="shared" ref="M29:M34" si="12">SUM(H29:L29)</f>
        <v>0</v>
      </c>
    </row>
    <row r="30" spans="2:14" ht="18" customHeight="1" thickBot="1" x14ac:dyDescent="0.3">
      <c r="B30"/>
      <c r="C30" s="238"/>
      <c r="D30" s="240" t="str">
        <f t="shared" si="10"/>
        <v>Other Professionals (Techs, etc.)</v>
      </c>
      <c r="E30" s="241"/>
      <c r="F30" s="242"/>
      <c r="G30" s="129">
        <v>0.42749999999999999</v>
      </c>
      <c r="H30" s="114">
        <f>ROUND(H16*$G$30,0)</f>
        <v>0</v>
      </c>
      <c r="I30" s="114">
        <f t="shared" ref="I30:L30" si="13">ROUND(I16*$G$30,0)</f>
        <v>0</v>
      </c>
      <c r="J30" s="114">
        <f t="shared" si="13"/>
        <v>0</v>
      </c>
      <c r="K30" s="114">
        <f t="shared" si="13"/>
        <v>0</v>
      </c>
      <c r="L30" s="114">
        <f t="shared" si="13"/>
        <v>0</v>
      </c>
      <c r="M30" s="51">
        <f t="shared" si="12"/>
        <v>0</v>
      </c>
    </row>
    <row r="31" spans="2:14" x14ac:dyDescent="0.25">
      <c r="B31"/>
      <c r="C31" s="238"/>
      <c r="D31" s="240" t="str">
        <f t="shared" si="10"/>
        <v>Admin/Clerical</v>
      </c>
      <c r="E31" s="241"/>
      <c r="F31" s="242"/>
      <c r="G31" s="129">
        <v>0.42749999999999999</v>
      </c>
      <c r="H31" s="114">
        <f>ROUND(H17*$G$31,0)</f>
        <v>0</v>
      </c>
      <c r="I31" s="114">
        <f t="shared" ref="I31:L31" si="14">ROUND(I17*$G$31,0)</f>
        <v>0</v>
      </c>
      <c r="J31" s="114">
        <f t="shared" si="14"/>
        <v>0</v>
      </c>
      <c r="K31" s="114">
        <f t="shared" si="14"/>
        <v>0</v>
      </c>
      <c r="L31" s="114">
        <f t="shared" si="14"/>
        <v>0</v>
      </c>
      <c r="M31" s="51">
        <f t="shared" si="12"/>
        <v>0</v>
      </c>
    </row>
    <row r="32" spans="2:14" x14ac:dyDescent="0.25">
      <c r="B32"/>
      <c r="C32" s="238"/>
      <c r="D32" s="240" t="str">
        <f t="shared" si="10"/>
        <v>Graduate Students</v>
      </c>
      <c r="E32" s="241"/>
      <c r="F32" s="242"/>
      <c r="G32" s="21">
        <v>0.26</v>
      </c>
      <c r="H32" s="114">
        <f>ROUND(H18*$G$32,0)</f>
        <v>0</v>
      </c>
      <c r="I32" s="114">
        <f t="shared" ref="I32:L32" si="15">ROUND(I18*$G$32,0)</f>
        <v>0</v>
      </c>
      <c r="J32" s="114">
        <f t="shared" si="15"/>
        <v>0</v>
      </c>
      <c r="K32" s="114">
        <f t="shared" si="15"/>
        <v>0</v>
      </c>
      <c r="L32" s="114">
        <f t="shared" si="15"/>
        <v>0</v>
      </c>
      <c r="M32" s="51">
        <f t="shared" si="12"/>
        <v>0</v>
      </c>
    </row>
    <row r="33" spans="2:13" x14ac:dyDescent="0.25">
      <c r="B33"/>
      <c r="C33" s="238"/>
      <c r="D33" s="240" t="str">
        <f t="shared" si="10"/>
        <v>Udergraduates</v>
      </c>
      <c r="E33" s="241"/>
      <c r="F33" s="242"/>
      <c r="G33" s="21">
        <v>1.4999999999999999E-2</v>
      </c>
      <c r="H33" s="114">
        <f>ROUND(H19*$G$33,0)</f>
        <v>0</v>
      </c>
      <c r="I33" s="114">
        <f t="shared" ref="I33:L33" si="16">ROUND(I19*$G$33,0)</f>
        <v>0</v>
      </c>
      <c r="J33" s="114">
        <f t="shared" si="16"/>
        <v>0</v>
      </c>
      <c r="K33" s="114">
        <f t="shared" si="16"/>
        <v>0</v>
      </c>
      <c r="L33" s="114">
        <f t="shared" si="16"/>
        <v>0</v>
      </c>
      <c r="M33" s="51">
        <f t="shared" si="12"/>
        <v>0</v>
      </c>
    </row>
    <row r="34" spans="2:13" x14ac:dyDescent="0.25">
      <c r="B34"/>
      <c r="C34" s="239"/>
      <c r="D34" s="240" t="str">
        <f t="shared" si="10"/>
        <v>Temp</v>
      </c>
      <c r="E34" s="241"/>
      <c r="F34" s="242"/>
      <c r="G34" s="21">
        <v>0.245</v>
      </c>
      <c r="H34" s="114">
        <f>ROUND(H20*$G$34,0)</f>
        <v>0</v>
      </c>
      <c r="I34" s="114">
        <f t="shared" ref="I34:L34" si="17">ROUND(I20*$G$34,0)</f>
        <v>0</v>
      </c>
      <c r="J34" s="114">
        <f t="shared" si="17"/>
        <v>0</v>
      </c>
      <c r="K34" s="114">
        <f t="shared" si="17"/>
        <v>0</v>
      </c>
      <c r="L34" s="114">
        <f t="shared" si="17"/>
        <v>0</v>
      </c>
      <c r="M34" s="51">
        <f t="shared" si="12"/>
        <v>0</v>
      </c>
    </row>
    <row r="35" spans="2:13" x14ac:dyDescent="0.25">
      <c r="B35"/>
      <c r="C35" s="73"/>
      <c r="D35" s="74" t="s">
        <v>21</v>
      </c>
      <c r="E35" s="74"/>
      <c r="F35" s="74"/>
      <c r="G35" s="115"/>
      <c r="H35" s="75">
        <f t="shared" ref="H35:M35" si="18">SUM(H24:H34)</f>
        <v>0</v>
      </c>
      <c r="I35" s="75">
        <f>SUM(I24:I34)</f>
        <v>0</v>
      </c>
      <c r="J35" s="75">
        <f t="shared" si="18"/>
        <v>0</v>
      </c>
      <c r="K35" s="75">
        <f t="shared" si="18"/>
        <v>0</v>
      </c>
      <c r="L35" s="75">
        <f t="shared" si="18"/>
        <v>0</v>
      </c>
      <c r="M35" s="75">
        <f t="shared" si="18"/>
        <v>0</v>
      </c>
    </row>
    <row r="36" spans="2:13" ht="6.75" customHeight="1" x14ac:dyDescent="0.25">
      <c r="B36"/>
      <c r="C36"/>
      <c r="D36"/>
      <c r="E36"/>
      <c r="F36"/>
      <c r="G36" s="116"/>
      <c r="H36" s="55"/>
      <c r="I36" s="55"/>
      <c r="J36" s="55"/>
      <c r="K36" s="55"/>
      <c r="L36" s="55"/>
      <c r="M36" s="55"/>
    </row>
    <row r="37" spans="2:13" x14ac:dyDescent="0.25">
      <c r="B37"/>
      <c r="C37" s="65"/>
      <c r="D37" s="66" t="s">
        <v>22</v>
      </c>
      <c r="E37" s="66"/>
      <c r="F37" s="66"/>
      <c r="G37" s="117"/>
      <c r="H37" s="68">
        <f t="shared" ref="H37:M37" si="19">SUM(H21,H35)</f>
        <v>0</v>
      </c>
      <c r="I37" s="68">
        <f t="shared" si="19"/>
        <v>0</v>
      </c>
      <c r="J37" s="68">
        <f t="shared" si="19"/>
        <v>0</v>
      </c>
      <c r="K37" s="68">
        <f>SUM(K21,K35)</f>
        <v>0</v>
      </c>
      <c r="L37" s="68">
        <f t="shared" si="19"/>
        <v>0</v>
      </c>
      <c r="M37" s="68">
        <f t="shared" si="19"/>
        <v>0</v>
      </c>
    </row>
    <row r="38" spans="2:13" ht="6.75" customHeight="1" x14ac:dyDescent="0.25">
      <c r="B38"/>
      <c r="C38"/>
      <c r="D38"/>
      <c r="E38"/>
      <c r="F38"/>
      <c r="G38" s="116"/>
      <c r="H38" s="55"/>
      <c r="I38" s="55"/>
      <c r="J38" s="55"/>
      <c r="K38" s="55"/>
      <c r="L38" s="55"/>
      <c r="M38" s="55"/>
    </row>
    <row r="39" spans="2:13" x14ac:dyDescent="0.25">
      <c r="B39" s="16" t="s">
        <v>45</v>
      </c>
      <c r="C39" s="17"/>
      <c r="D39" s="17"/>
      <c r="E39" s="17"/>
      <c r="F39" s="17"/>
      <c r="G39" s="118"/>
      <c r="H39" s="59"/>
      <c r="I39" s="59"/>
      <c r="J39" s="59"/>
      <c r="K39" s="59"/>
      <c r="L39" s="59"/>
      <c r="M39" s="60"/>
    </row>
    <row r="40" spans="2:13" x14ac:dyDescent="0.25">
      <c r="B40"/>
      <c r="C40" s="18">
        <v>1</v>
      </c>
      <c r="D40" s="245"/>
      <c r="E40" s="245"/>
      <c r="F40" s="245"/>
      <c r="G40" s="245"/>
      <c r="H40" s="50"/>
      <c r="I40" s="50"/>
      <c r="J40" s="50"/>
      <c r="K40" s="50"/>
      <c r="L40" s="50"/>
      <c r="M40" s="51">
        <f>SUM(H40:L40)</f>
        <v>0</v>
      </c>
    </row>
    <row r="41" spans="2:13" x14ac:dyDescent="0.25">
      <c r="B41"/>
      <c r="C41" s="40">
        <v>2</v>
      </c>
      <c r="D41" s="245"/>
      <c r="E41" s="245"/>
      <c r="F41" s="245"/>
      <c r="G41" s="245"/>
      <c r="H41" s="50"/>
      <c r="I41" s="50"/>
      <c r="J41" s="50"/>
      <c r="K41" s="50"/>
      <c r="L41" s="50"/>
      <c r="M41" s="51">
        <f t="shared" ref="M41:M44" si="20">SUM(H41:L41)</f>
        <v>0</v>
      </c>
    </row>
    <row r="42" spans="2:13" x14ac:dyDescent="0.25">
      <c r="B42"/>
      <c r="C42" s="40">
        <v>3</v>
      </c>
      <c r="D42" s="245"/>
      <c r="E42" s="245"/>
      <c r="F42" s="245"/>
      <c r="G42" s="245"/>
      <c r="H42" s="50"/>
      <c r="I42" s="50"/>
      <c r="J42" s="50"/>
      <c r="K42" s="50"/>
      <c r="L42" s="50"/>
      <c r="M42" s="51">
        <f t="shared" si="20"/>
        <v>0</v>
      </c>
    </row>
    <row r="43" spans="2:13" x14ac:dyDescent="0.25">
      <c r="B43"/>
      <c r="C43" s="40">
        <v>4</v>
      </c>
      <c r="D43" s="245"/>
      <c r="E43" s="245"/>
      <c r="F43" s="245"/>
      <c r="G43" s="245"/>
      <c r="H43" s="50"/>
      <c r="I43" s="50"/>
      <c r="J43" s="50"/>
      <c r="K43" s="50"/>
      <c r="L43" s="50"/>
      <c r="M43" s="51">
        <f t="shared" si="20"/>
        <v>0</v>
      </c>
    </row>
    <row r="44" spans="2:13" x14ac:dyDescent="0.25">
      <c r="B44"/>
      <c r="C44" s="40">
        <v>5</v>
      </c>
      <c r="D44" s="245"/>
      <c r="E44" s="245"/>
      <c r="F44" s="245"/>
      <c r="G44" s="245"/>
      <c r="H44" s="50"/>
      <c r="I44" s="50"/>
      <c r="J44" s="50"/>
      <c r="K44" s="50"/>
      <c r="L44" s="50"/>
      <c r="M44" s="51">
        <f t="shared" si="20"/>
        <v>0</v>
      </c>
    </row>
    <row r="45" spans="2:13" x14ac:dyDescent="0.25">
      <c r="B45"/>
      <c r="C45" s="67"/>
      <c r="D45" s="67" t="s">
        <v>23</v>
      </c>
      <c r="E45" s="67"/>
      <c r="F45" s="67"/>
      <c r="G45" s="119"/>
      <c r="H45" s="68">
        <f t="shared" ref="H45:M45" si="21">SUM(H40:H44)</f>
        <v>0</v>
      </c>
      <c r="I45" s="68">
        <f t="shared" si="21"/>
        <v>0</v>
      </c>
      <c r="J45" s="68">
        <f t="shared" si="21"/>
        <v>0</v>
      </c>
      <c r="K45" s="68">
        <f t="shared" si="21"/>
        <v>0</v>
      </c>
      <c r="L45" s="68">
        <f t="shared" si="21"/>
        <v>0</v>
      </c>
      <c r="M45" s="68">
        <f t="shared" si="21"/>
        <v>0</v>
      </c>
    </row>
    <row r="46" spans="2:13" ht="6.75" customHeight="1" x14ac:dyDescent="0.25">
      <c r="B46"/>
      <c r="C46"/>
      <c r="D46"/>
      <c r="E46"/>
      <c r="F46"/>
      <c r="G46" s="116"/>
      <c r="H46" s="55"/>
      <c r="I46" s="55"/>
      <c r="J46" s="55"/>
      <c r="K46" s="55"/>
      <c r="L46" s="55"/>
      <c r="M46" s="55"/>
    </row>
    <row r="47" spans="2:13" x14ac:dyDescent="0.25">
      <c r="B47" s="16" t="s">
        <v>24</v>
      </c>
      <c r="C47" s="17"/>
      <c r="D47" s="17"/>
      <c r="E47" s="17"/>
      <c r="F47" s="17"/>
      <c r="G47" s="118"/>
      <c r="H47" s="59"/>
      <c r="I47" s="59"/>
      <c r="J47" s="59"/>
      <c r="K47" s="59"/>
      <c r="L47" s="59"/>
      <c r="M47" s="60"/>
    </row>
    <row r="48" spans="2:13" x14ac:dyDescent="0.25">
      <c r="B48"/>
      <c r="C48" s="40">
        <v>1</v>
      </c>
      <c r="D48" s="243" t="s">
        <v>30</v>
      </c>
      <c r="E48" s="243"/>
      <c r="F48" s="243"/>
      <c r="G48" s="243"/>
      <c r="H48" s="50"/>
      <c r="I48" s="50"/>
      <c r="J48" s="50"/>
      <c r="K48" s="50"/>
      <c r="L48" s="50"/>
      <c r="M48" s="51">
        <f>SUM(H48:L48)</f>
        <v>0</v>
      </c>
    </row>
    <row r="49" spans="2:13" ht="23.45" customHeight="1" x14ac:dyDescent="0.25">
      <c r="B49"/>
      <c r="C49" s="40">
        <v>2</v>
      </c>
      <c r="D49" s="244" t="s">
        <v>88</v>
      </c>
      <c r="E49" s="243"/>
      <c r="F49" s="243"/>
      <c r="G49" s="243"/>
      <c r="H49" s="50"/>
      <c r="I49" s="50"/>
      <c r="J49" s="50"/>
      <c r="K49" s="50"/>
      <c r="L49" s="50"/>
      <c r="M49" s="51">
        <f>SUM(H49:L49)</f>
        <v>0</v>
      </c>
    </row>
    <row r="50" spans="2:13" x14ac:dyDescent="0.25">
      <c r="B50"/>
      <c r="C50" s="67"/>
      <c r="D50" s="67" t="s">
        <v>5</v>
      </c>
      <c r="E50" s="67"/>
      <c r="F50" s="67"/>
      <c r="G50" s="67"/>
      <c r="H50" s="68">
        <f t="shared" ref="H50:M50" si="22">SUM(H48:H49)</f>
        <v>0</v>
      </c>
      <c r="I50" s="68">
        <f t="shared" si="22"/>
        <v>0</v>
      </c>
      <c r="J50" s="68">
        <f t="shared" si="22"/>
        <v>0</v>
      </c>
      <c r="K50" s="68">
        <f t="shared" si="22"/>
        <v>0</v>
      </c>
      <c r="L50" s="68">
        <f t="shared" si="22"/>
        <v>0</v>
      </c>
      <c r="M50" s="68">
        <f t="shared" si="22"/>
        <v>0</v>
      </c>
    </row>
    <row r="51" spans="2:13" ht="6.75" customHeight="1" x14ac:dyDescent="0.25">
      <c r="B51"/>
      <c r="C51"/>
      <c r="D51"/>
      <c r="E51"/>
      <c r="F51"/>
      <c r="G51"/>
      <c r="H51" s="55"/>
      <c r="I51" s="55"/>
      <c r="J51" s="55"/>
      <c r="K51" s="55"/>
      <c r="L51" s="55"/>
      <c r="M51" s="55"/>
    </row>
    <row r="52" spans="2:13" x14ac:dyDescent="0.25">
      <c r="B52" s="17" t="s">
        <v>25</v>
      </c>
      <c r="C52" s="17"/>
      <c r="D52" s="17"/>
      <c r="E52" s="17"/>
      <c r="F52" s="153"/>
      <c r="G52" s="17"/>
      <c r="H52" s="99"/>
      <c r="I52" s="99"/>
      <c r="J52" s="99"/>
      <c r="K52" s="99"/>
      <c r="L52" s="99"/>
      <c r="M52" s="100"/>
    </row>
    <row r="53" spans="2:13" x14ac:dyDescent="0.25">
      <c r="B53" s="182"/>
      <c r="C53" s="190">
        <v>1</v>
      </c>
      <c r="D53" s="257" t="s">
        <v>35</v>
      </c>
      <c r="E53" s="243"/>
      <c r="F53" s="243"/>
      <c r="G53" s="243"/>
      <c r="H53" s="189"/>
      <c r="I53" s="189"/>
      <c r="J53" s="189"/>
      <c r="K53" s="189"/>
      <c r="L53" s="189"/>
      <c r="M53" s="51">
        <f>SUM(H53:L53)</f>
        <v>0</v>
      </c>
    </row>
    <row r="54" spans="2:13" x14ac:dyDescent="0.25">
      <c r="B54" s="182"/>
      <c r="C54" s="190">
        <v>2</v>
      </c>
      <c r="D54" s="247" t="s">
        <v>36</v>
      </c>
      <c r="E54" s="247"/>
      <c r="F54" s="247"/>
      <c r="G54" s="248"/>
      <c r="H54" s="189"/>
      <c r="I54" s="189"/>
      <c r="J54" s="189"/>
      <c r="K54" s="189"/>
      <c r="L54" s="189"/>
      <c r="M54" s="51">
        <f>SUM(H54:L54)</f>
        <v>0</v>
      </c>
    </row>
    <row r="55" spans="2:13" x14ac:dyDescent="0.25">
      <c r="B55" s="182"/>
      <c r="C55" s="190">
        <v>3</v>
      </c>
      <c r="D55" s="247" t="s">
        <v>37</v>
      </c>
      <c r="E55" s="247"/>
      <c r="F55" s="247"/>
      <c r="G55" s="248"/>
      <c r="H55" s="189"/>
      <c r="I55" s="189"/>
      <c r="J55" s="189"/>
      <c r="K55" s="189"/>
      <c r="L55" s="189"/>
      <c r="M55" s="51">
        <f t="shared" ref="M55:M72" si="23">SUM(H55:L55)</f>
        <v>0</v>
      </c>
    </row>
    <row r="56" spans="2:13" x14ac:dyDescent="0.25">
      <c r="B56" s="182"/>
      <c r="C56" s="190">
        <v>4</v>
      </c>
      <c r="D56" s="257" t="s">
        <v>58</v>
      </c>
      <c r="E56" s="243"/>
      <c r="F56" s="243"/>
      <c r="G56" s="243"/>
      <c r="H56" s="189"/>
      <c r="I56" s="189"/>
      <c r="J56" s="189"/>
      <c r="K56" s="189"/>
      <c r="L56" s="189"/>
      <c r="M56" s="51">
        <f t="shared" si="23"/>
        <v>0</v>
      </c>
    </row>
    <row r="57" spans="2:13" x14ac:dyDescent="0.25">
      <c r="B57" s="182"/>
      <c r="C57" s="190">
        <v>5</v>
      </c>
      <c r="D57" s="257" t="s">
        <v>38</v>
      </c>
      <c r="E57" s="243"/>
      <c r="F57" s="243"/>
      <c r="G57" s="243"/>
      <c r="H57" s="189"/>
      <c r="I57" s="189"/>
      <c r="J57" s="189"/>
      <c r="K57" s="189"/>
      <c r="L57" s="189"/>
      <c r="M57" s="51">
        <f t="shared" si="23"/>
        <v>0</v>
      </c>
    </row>
    <row r="58" spans="2:13" x14ac:dyDescent="0.25">
      <c r="B58" s="182"/>
      <c r="C58" s="190">
        <v>6</v>
      </c>
      <c r="D58" s="257" t="s">
        <v>89</v>
      </c>
      <c r="E58" s="243"/>
      <c r="F58" s="243"/>
      <c r="G58" s="243"/>
      <c r="H58" s="189"/>
      <c r="I58" s="189"/>
      <c r="J58" s="189"/>
      <c r="K58" s="189"/>
      <c r="L58" s="189"/>
      <c r="M58" s="51">
        <f t="shared" si="23"/>
        <v>0</v>
      </c>
    </row>
    <row r="59" spans="2:13" x14ac:dyDescent="0.25">
      <c r="B59"/>
      <c r="C59" s="190">
        <v>7</v>
      </c>
      <c r="D59" s="257" t="s">
        <v>42</v>
      </c>
      <c r="E59" s="243"/>
      <c r="F59" s="243"/>
      <c r="G59" s="243"/>
      <c r="H59" s="50"/>
      <c r="I59" s="50"/>
      <c r="J59" s="50"/>
      <c r="K59" s="50"/>
      <c r="L59" s="50"/>
      <c r="M59" s="51">
        <f t="shared" si="23"/>
        <v>0</v>
      </c>
    </row>
    <row r="60" spans="2:13" ht="15" customHeight="1" x14ac:dyDescent="0.25">
      <c r="B60"/>
      <c r="C60" s="190">
        <v>8</v>
      </c>
      <c r="D60" s="257" t="s">
        <v>39</v>
      </c>
      <c r="E60" s="243"/>
      <c r="F60" s="243"/>
      <c r="G60" s="243"/>
      <c r="H60" s="50"/>
      <c r="I60" s="50"/>
      <c r="J60" s="50"/>
      <c r="K60" s="50"/>
      <c r="L60" s="50"/>
      <c r="M60" s="51">
        <f t="shared" si="23"/>
        <v>0</v>
      </c>
    </row>
    <row r="61" spans="2:13" x14ac:dyDescent="0.25">
      <c r="B61"/>
      <c r="C61" s="190">
        <v>9</v>
      </c>
      <c r="D61" s="257" t="s">
        <v>40</v>
      </c>
      <c r="E61" s="243"/>
      <c r="F61" s="243"/>
      <c r="G61" s="243"/>
      <c r="H61" s="50"/>
      <c r="I61" s="50"/>
      <c r="J61" s="50"/>
      <c r="K61" s="50"/>
      <c r="L61" s="50"/>
      <c r="M61" s="51">
        <f t="shared" si="23"/>
        <v>0</v>
      </c>
    </row>
    <row r="62" spans="2:13" x14ac:dyDescent="0.25">
      <c r="B62"/>
      <c r="C62" s="190">
        <v>10</v>
      </c>
      <c r="D62" s="258" t="s">
        <v>41</v>
      </c>
      <c r="E62" s="259"/>
      <c r="F62" s="259"/>
      <c r="G62" s="259"/>
      <c r="H62" s="50"/>
      <c r="I62" s="50"/>
      <c r="J62" s="50"/>
      <c r="K62" s="50"/>
      <c r="L62" s="50"/>
      <c r="M62" s="51">
        <f t="shared" si="23"/>
        <v>0</v>
      </c>
    </row>
    <row r="63" spans="2:13" x14ac:dyDescent="0.25">
      <c r="B63"/>
      <c r="C63" s="190">
        <v>11</v>
      </c>
      <c r="D63" s="49" t="s">
        <v>43</v>
      </c>
      <c r="E63" s="49"/>
      <c r="F63" s="49"/>
      <c r="G63" s="39"/>
      <c r="H63" s="50"/>
      <c r="I63" s="50"/>
      <c r="J63" s="50"/>
      <c r="K63" s="50"/>
      <c r="L63" s="50"/>
      <c r="M63" s="51">
        <f t="shared" si="23"/>
        <v>0</v>
      </c>
    </row>
    <row r="64" spans="2:13" x14ac:dyDescent="0.25">
      <c r="B64"/>
      <c r="C64" s="190">
        <v>12</v>
      </c>
      <c r="D64" s="1" t="s">
        <v>74</v>
      </c>
      <c r="H64" s="50"/>
      <c r="I64" s="50"/>
      <c r="J64" s="50"/>
      <c r="K64" s="50"/>
      <c r="L64" s="50"/>
      <c r="M64" s="51">
        <f t="shared" si="23"/>
        <v>0</v>
      </c>
    </row>
    <row r="65" spans="2:13" x14ac:dyDescent="0.25">
      <c r="B65"/>
      <c r="C65" s="190">
        <v>13</v>
      </c>
      <c r="D65" s="49" t="s">
        <v>57</v>
      </c>
      <c r="E65" s="49"/>
      <c r="F65" s="49"/>
      <c r="G65" s="39"/>
      <c r="H65" s="50"/>
      <c r="I65" s="50"/>
      <c r="J65" s="50"/>
      <c r="K65" s="50"/>
      <c r="L65" s="50"/>
      <c r="M65" s="51">
        <f t="shared" si="23"/>
        <v>0</v>
      </c>
    </row>
    <row r="66" spans="2:13" x14ac:dyDescent="0.25">
      <c r="B66"/>
      <c r="C66" s="190">
        <v>14</v>
      </c>
      <c r="D66" s="247" t="s">
        <v>55</v>
      </c>
      <c r="E66" s="247"/>
      <c r="F66" s="247"/>
      <c r="G66" s="248"/>
      <c r="H66" s="50"/>
      <c r="I66" s="50"/>
      <c r="J66" s="50"/>
      <c r="K66" s="50"/>
      <c r="L66" s="50"/>
      <c r="M66" s="51">
        <f t="shared" si="23"/>
        <v>0</v>
      </c>
    </row>
    <row r="67" spans="2:13" x14ac:dyDescent="0.25">
      <c r="B67"/>
      <c r="C67" s="190">
        <v>15</v>
      </c>
      <c r="D67" s="5" t="s">
        <v>56</v>
      </c>
      <c r="E67" s="5"/>
      <c r="F67" s="5"/>
      <c r="G67" s="5"/>
      <c r="H67" s="50"/>
      <c r="I67" s="50"/>
      <c r="J67" s="50"/>
      <c r="K67" s="50"/>
      <c r="L67" s="50"/>
      <c r="M67" s="51">
        <f t="shared" si="23"/>
        <v>0</v>
      </c>
    </row>
    <row r="68" spans="2:13" x14ac:dyDescent="0.25">
      <c r="B68"/>
      <c r="C68" s="190">
        <v>16</v>
      </c>
      <c r="D68" s="90" t="s">
        <v>104</v>
      </c>
      <c r="E68" s="90"/>
      <c r="F68" s="90"/>
      <c r="G68" s="91"/>
      <c r="H68" s="50"/>
      <c r="I68" s="50"/>
      <c r="J68" s="50"/>
      <c r="K68" s="50"/>
      <c r="L68" s="50"/>
      <c r="M68" s="51">
        <f t="shared" si="23"/>
        <v>0</v>
      </c>
    </row>
    <row r="69" spans="2:13" x14ac:dyDescent="0.25">
      <c r="B69"/>
      <c r="C69" s="190">
        <v>17</v>
      </c>
      <c r="D69" s="90" t="s">
        <v>105</v>
      </c>
      <c r="E69" s="90"/>
      <c r="F69" s="90"/>
      <c r="G69" s="91"/>
      <c r="H69" s="50"/>
      <c r="I69" s="50"/>
      <c r="J69" s="50"/>
      <c r="K69" s="50"/>
      <c r="L69" s="50"/>
      <c r="M69" s="51">
        <f t="shared" si="23"/>
        <v>0</v>
      </c>
    </row>
    <row r="70" spans="2:13" x14ac:dyDescent="0.25">
      <c r="B70"/>
      <c r="C70" s="190">
        <v>18</v>
      </c>
      <c r="D70" s="90" t="s">
        <v>106</v>
      </c>
      <c r="E70" s="90"/>
      <c r="F70" s="90"/>
      <c r="G70" s="91"/>
      <c r="H70" s="50"/>
      <c r="I70" s="50"/>
      <c r="J70" s="50"/>
      <c r="K70" s="50"/>
      <c r="L70" s="50"/>
      <c r="M70" s="51">
        <f t="shared" si="23"/>
        <v>0</v>
      </c>
    </row>
    <row r="71" spans="2:13" x14ac:dyDescent="0.25">
      <c r="B71"/>
      <c r="C71" s="190">
        <v>19</v>
      </c>
      <c r="D71" s="90" t="s">
        <v>107</v>
      </c>
      <c r="E71" s="90"/>
      <c r="F71" s="90"/>
      <c r="G71" s="91"/>
      <c r="H71" s="50"/>
      <c r="I71" s="50"/>
      <c r="J71" s="50"/>
      <c r="K71" s="50"/>
      <c r="L71" s="50"/>
      <c r="M71" s="51">
        <f t="shared" si="23"/>
        <v>0</v>
      </c>
    </row>
    <row r="72" spans="2:13" x14ac:dyDescent="0.25">
      <c r="B72"/>
      <c r="C72" s="190">
        <v>20</v>
      </c>
      <c r="D72" s="90" t="s">
        <v>109</v>
      </c>
      <c r="E72" s="163"/>
      <c r="F72" s="163"/>
      <c r="G72" s="91"/>
      <c r="H72" s="50"/>
      <c r="I72" s="50"/>
      <c r="J72" s="50"/>
      <c r="K72" s="50"/>
      <c r="L72" s="50"/>
      <c r="M72" s="51">
        <f t="shared" si="23"/>
        <v>0</v>
      </c>
    </row>
    <row r="73" spans="2:13" x14ac:dyDescent="0.25">
      <c r="B73"/>
      <c r="C73" s="190">
        <v>21</v>
      </c>
      <c r="D73" s="257" t="s">
        <v>77</v>
      </c>
      <c r="E73" s="243"/>
      <c r="F73" s="243"/>
      <c r="G73" s="243"/>
      <c r="H73" s="50"/>
      <c r="I73" s="50"/>
      <c r="J73" s="50"/>
      <c r="K73" s="50"/>
      <c r="L73" s="50"/>
      <c r="M73" s="51">
        <f>SUM(H73:L73)</f>
        <v>0</v>
      </c>
    </row>
    <row r="74" spans="2:13" x14ac:dyDescent="0.25">
      <c r="B74"/>
      <c r="C74" s="190">
        <v>22</v>
      </c>
      <c r="D74" s="90" t="s">
        <v>78</v>
      </c>
      <c r="E74" s="90"/>
      <c r="F74" s="156"/>
      <c r="G74" s="91"/>
      <c r="H74" s="50"/>
      <c r="I74" s="50"/>
      <c r="J74" s="50"/>
      <c r="K74" s="50"/>
      <c r="L74" s="50"/>
      <c r="M74" s="51">
        <f>SUM(H74:L74)</f>
        <v>0</v>
      </c>
    </row>
    <row r="75" spans="2:13" x14ac:dyDescent="0.25">
      <c r="B75"/>
      <c r="C75" s="190">
        <v>23</v>
      </c>
      <c r="D75" s="247" t="s">
        <v>54</v>
      </c>
      <c r="E75" s="247"/>
      <c r="F75" s="247"/>
      <c r="G75" s="248"/>
      <c r="H75" s="50"/>
      <c r="I75" s="50"/>
      <c r="J75" s="50"/>
      <c r="K75" s="50"/>
      <c r="L75" s="50"/>
      <c r="M75" s="51">
        <f>SUM(H75:L75)</f>
        <v>0</v>
      </c>
    </row>
    <row r="76" spans="2:13" x14ac:dyDescent="0.25">
      <c r="B76"/>
      <c r="C76" s="191"/>
      <c r="D76" s="191" t="s">
        <v>49</v>
      </c>
      <c r="E76" s="191"/>
      <c r="F76" s="191"/>
      <c r="G76" s="191"/>
      <c r="H76" s="192">
        <f>SUM(H53:H75)</f>
        <v>0</v>
      </c>
      <c r="I76" s="192">
        <f t="shared" ref="I76:L76" si="24">SUM(I53:I75)</f>
        <v>0</v>
      </c>
      <c r="J76" s="192">
        <f t="shared" si="24"/>
        <v>0</v>
      </c>
      <c r="K76" s="192">
        <f t="shared" si="24"/>
        <v>0</v>
      </c>
      <c r="L76" s="192">
        <f t="shared" si="24"/>
        <v>0</v>
      </c>
      <c r="M76" s="192">
        <f>SUM(H76:L76)</f>
        <v>0</v>
      </c>
    </row>
    <row r="77" spans="2:13" x14ac:dyDescent="0.25">
      <c r="B77"/>
      <c r="M77" s="101"/>
    </row>
    <row r="78" spans="2:13" x14ac:dyDescent="0.25">
      <c r="B78"/>
      <c r="C78" s="43" t="s">
        <v>10</v>
      </c>
      <c r="D78" s="44"/>
      <c r="E78" s="44"/>
      <c r="F78" s="44"/>
      <c r="G78" s="82" t="s">
        <v>52</v>
      </c>
      <c r="H78" s="63"/>
      <c r="I78" s="59"/>
      <c r="J78" s="59"/>
      <c r="K78" s="59"/>
      <c r="L78" s="59"/>
      <c r="M78" s="133"/>
    </row>
    <row r="79" spans="2:13" x14ac:dyDescent="0.25">
      <c r="B79"/>
      <c r="C79" s="81">
        <v>1</v>
      </c>
      <c r="D79" s="44"/>
      <c r="E79" s="44"/>
      <c r="F79" s="44"/>
      <c r="G79" s="45"/>
      <c r="H79" s="50"/>
      <c r="I79" s="50"/>
      <c r="J79" s="50"/>
      <c r="K79" s="50"/>
      <c r="L79" s="50"/>
      <c r="M79" s="51">
        <f t="shared" ref="M79:M89" si="25">SUM(H79:L79)</f>
        <v>0</v>
      </c>
    </row>
    <row r="80" spans="2:13" x14ac:dyDescent="0.25">
      <c r="B80"/>
      <c r="C80" s="81">
        <v>2</v>
      </c>
      <c r="D80" s="44"/>
      <c r="E80" s="44"/>
      <c r="F80" s="44"/>
      <c r="G80" s="45"/>
      <c r="H80" s="50"/>
      <c r="I80" s="50"/>
      <c r="J80" s="50"/>
      <c r="K80" s="50"/>
      <c r="L80" s="50"/>
      <c r="M80" s="51">
        <f t="shared" si="25"/>
        <v>0</v>
      </c>
    </row>
    <row r="81" spans="2:13" x14ac:dyDescent="0.25">
      <c r="B81"/>
      <c r="C81" s="81">
        <v>3</v>
      </c>
      <c r="D81" s="44"/>
      <c r="E81" s="44"/>
      <c r="F81" s="44"/>
      <c r="G81" s="45"/>
      <c r="H81" s="50"/>
      <c r="I81" s="50"/>
      <c r="J81" s="50"/>
      <c r="K81" s="50"/>
      <c r="L81" s="50"/>
      <c r="M81" s="51">
        <f t="shared" si="25"/>
        <v>0</v>
      </c>
    </row>
    <row r="82" spans="2:13" x14ac:dyDescent="0.25">
      <c r="B82"/>
      <c r="C82" s="81">
        <v>4</v>
      </c>
      <c r="D82" s="44"/>
      <c r="E82" s="44"/>
      <c r="F82" s="44"/>
      <c r="G82" s="45"/>
      <c r="H82" s="50"/>
      <c r="I82" s="50"/>
      <c r="J82" s="50"/>
      <c r="K82" s="50"/>
      <c r="L82" s="50"/>
      <c r="M82" s="51">
        <f t="shared" si="25"/>
        <v>0</v>
      </c>
    </row>
    <row r="83" spans="2:13" x14ac:dyDescent="0.25">
      <c r="B83"/>
      <c r="C83" s="81">
        <v>5</v>
      </c>
      <c r="D83" s="44"/>
      <c r="E83" s="44"/>
      <c r="F83" s="44"/>
      <c r="G83" s="45"/>
      <c r="H83" s="50"/>
      <c r="I83" s="50"/>
      <c r="J83" s="50"/>
      <c r="K83" s="50"/>
      <c r="L83" s="50"/>
      <c r="M83" s="51">
        <f t="shared" si="25"/>
        <v>0</v>
      </c>
    </row>
    <row r="84" spans="2:13" x14ac:dyDescent="0.25">
      <c r="B84"/>
      <c r="C84" s="81">
        <v>6</v>
      </c>
      <c r="D84" s="44"/>
      <c r="E84" s="44"/>
      <c r="F84" s="44"/>
      <c r="G84" s="45"/>
      <c r="H84" s="50"/>
      <c r="I84" s="50"/>
      <c r="J84" s="50"/>
      <c r="K84" s="50"/>
      <c r="L84" s="50"/>
      <c r="M84" s="51">
        <f t="shared" si="25"/>
        <v>0</v>
      </c>
    </row>
    <row r="85" spans="2:13" x14ac:dyDescent="0.25">
      <c r="B85"/>
      <c r="C85" s="81">
        <v>7</v>
      </c>
      <c r="D85" s="44"/>
      <c r="E85" s="44"/>
      <c r="F85" s="44"/>
      <c r="G85" s="45"/>
      <c r="H85" s="50"/>
      <c r="I85" s="50"/>
      <c r="J85" s="50"/>
      <c r="K85" s="50"/>
      <c r="L85" s="50"/>
      <c r="M85" s="51">
        <f t="shared" si="25"/>
        <v>0</v>
      </c>
    </row>
    <row r="86" spans="2:13" x14ac:dyDescent="0.25">
      <c r="B86"/>
      <c r="C86" s="81">
        <v>8</v>
      </c>
      <c r="D86" s="44"/>
      <c r="E86" s="44"/>
      <c r="F86" s="44"/>
      <c r="G86" s="45"/>
      <c r="H86" s="50"/>
      <c r="I86" s="50"/>
      <c r="J86" s="50"/>
      <c r="K86" s="50"/>
      <c r="L86" s="50"/>
      <c r="M86" s="51">
        <f t="shared" si="25"/>
        <v>0</v>
      </c>
    </row>
    <row r="87" spans="2:13" x14ac:dyDescent="0.25">
      <c r="B87"/>
      <c r="C87" s="81">
        <v>9</v>
      </c>
      <c r="D87" s="46"/>
      <c r="E87" s="46"/>
      <c r="F87" s="46"/>
      <c r="G87" s="47"/>
      <c r="H87" s="50"/>
      <c r="I87" s="50"/>
      <c r="J87" s="50"/>
      <c r="K87" s="50"/>
      <c r="L87" s="50"/>
      <c r="M87" s="51">
        <f t="shared" si="25"/>
        <v>0</v>
      </c>
    </row>
    <row r="88" spans="2:13" x14ac:dyDescent="0.25">
      <c r="B88"/>
      <c r="C88" s="81">
        <v>10</v>
      </c>
      <c r="D88" s="46"/>
      <c r="E88" s="46"/>
      <c r="F88" s="46"/>
      <c r="G88" s="47"/>
      <c r="H88" s="50"/>
      <c r="I88" s="50"/>
      <c r="J88" s="50"/>
      <c r="K88" s="50"/>
      <c r="L88" s="50"/>
      <c r="M88" s="51">
        <f t="shared" si="25"/>
        <v>0</v>
      </c>
    </row>
    <row r="89" spans="2:13" x14ac:dyDescent="0.25">
      <c r="B89"/>
      <c r="C89" s="139">
        <v>11</v>
      </c>
      <c r="D89" s="46"/>
      <c r="E89" s="46"/>
      <c r="F89" s="46"/>
      <c r="G89" s="47"/>
      <c r="H89" s="50"/>
      <c r="I89" s="50"/>
      <c r="J89" s="50"/>
      <c r="K89" s="50"/>
      <c r="L89" s="50"/>
      <c r="M89" s="51">
        <f t="shared" si="25"/>
        <v>0</v>
      </c>
    </row>
    <row r="90" spans="2:13" x14ac:dyDescent="0.25">
      <c r="B90"/>
      <c r="C90" s="71"/>
      <c r="D90" s="72" t="s">
        <v>50</v>
      </c>
      <c r="E90" s="72"/>
      <c r="F90" s="71"/>
      <c r="G90" s="71"/>
      <c r="H90" s="78">
        <f>SUM(H79:H89)</f>
        <v>0</v>
      </c>
      <c r="I90" s="78">
        <f t="shared" ref="I90:L90" si="26">SUM(I79:I89)</f>
        <v>0</v>
      </c>
      <c r="J90" s="78">
        <f t="shared" si="26"/>
        <v>0</v>
      </c>
      <c r="K90" s="78">
        <f t="shared" si="26"/>
        <v>0</v>
      </c>
      <c r="L90" s="78">
        <f t="shared" si="26"/>
        <v>0</v>
      </c>
      <c r="M90" s="78">
        <f>SUM(H90:L90)</f>
        <v>0</v>
      </c>
    </row>
    <row r="91" spans="2:13" x14ac:dyDescent="0.25">
      <c r="B91"/>
      <c r="C91" s="69"/>
      <c r="D91" s="70" t="s">
        <v>51</v>
      </c>
      <c r="E91" s="70"/>
      <c r="F91" s="69"/>
      <c r="G91" s="69"/>
      <c r="H91" s="77">
        <f>SUM(H76+H90)</f>
        <v>0</v>
      </c>
      <c r="I91" s="77">
        <f t="shared" ref="I91:M91" si="27">SUM(I76+I90)</f>
        <v>0</v>
      </c>
      <c r="J91" s="77">
        <f t="shared" si="27"/>
        <v>0</v>
      </c>
      <c r="K91" s="77">
        <f t="shared" si="27"/>
        <v>0</v>
      </c>
      <c r="L91" s="77">
        <f t="shared" si="27"/>
        <v>0</v>
      </c>
      <c r="M91" s="77">
        <f t="shared" si="27"/>
        <v>0</v>
      </c>
    </row>
    <row r="92" spans="2:13" x14ac:dyDescent="0.25">
      <c r="B92"/>
      <c r="C92"/>
      <c r="D92"/>
      <c r="E92"/>
      <c r="F92"/>
      <c r="G92"/>
      <c r="H92" s="76" t="s">
        <v>0</v>
      </c>
      <c r="I92" s="76" t="s">
        <v>1</v>
      </c>
      <c r="J92" s="76" t="s">
        <v>2</v>
      </c>
      <c r="K92" s="76" t="s">
        <v>3</v>
      </c>
      <c r="L92" s="76" t="s">
        <v>4</v>
      </c>
      <c r="M92" s="76" t="s">
        <v>27</v>
      </c>
    </row>
    <row r="93" spans="2:13" x14ac:dyDescent="0.25">
      <c r="B93" s="26" t="s">
        <v>46</v>
      </c>
      <c r="C93" s="19"/>
      <c r="D93" s="19"/>
      <c r="E93" s="19"/>
      <c r="F93" s="19"/>
      <c r="G93" s="19"/>
      <c r="H93" s="51">
        <f>SUM(H91+H50+H45+H37)</f>
        <v>0</v>
      </c>
      <c r="I93" s="51">
        <f t="shared" ref="I93:L93" si="28">SUM(I91+I50+I45+I37)</f>
        <v>0</v>
      </c>
      <c r="J93" s="51">
        <f t="shared" si="28"/>
        <v>0</v>
      </c>
      <c r="K93" s="51">
        <f t="shared" si="28"/>
        <v>0</v>
      </c>
      <c r="L93" s="51">
        <f t="shared" si="28"/>
        <v>0</v>
      </c>
      <c r="M93" s="51">
        <f>SUM(M91+M50+M45+M37)</f>
        <v>0</v>
      </c>
    </row>
    <row r="94" spans="2:13" x14ac:dyDescent="0.25">
      <c r="B94" s="26" t="s">
        <v>47</v>
      </c>
      <c r="C94" s="19"/>
      <c r="D94" s="19"/>
      <c r="E94" s="19"/>
      <c r="F94" s="19"/>
      <c r="G94" s="19"/>
      <c r="H94" s="51">
        <f>SUM(H93-H45-H66-H68-H69-H70-H71-H72-H90)</f>
        <v>0</v>
      </c>
      <c r="I94" s="51">
        <f t="shared" ref="I94:L94" si="29">SUM(I93-I45-I66-I68-I69-I70-I71-I72-I90)</f>
        <v>0</v>
      </c>
      <c r="J94" s="51">
        <f t="shared" si="29"/>
        <v>0</v>
      </c>
      <c r="K94" s="51">
        <f t="shared" si="29"/>
        <v>0</v>
      </c>
      <c r="L94" s="51">
        <f t="shared" si="29"/>
        <v>0</v>
      </c>
      <c r="M94" s="51">
        <f>M93-M90-M66-M68-M69-M70-M71-M72-M45</f>
        <v>0</v>
      </c>
    </row>
    <row r="95" spans="2:13" x14ac:dyDescent="0.25">
      <c r="B95" s="27" t="s">
        <v>48</v>
      </c>
      <c r="C95" s="28"/>
      <c r="D95" s="28"/>
      <c r="E95" s="28"/>
      <c r="F95" s="28"/>
      <c r="G95" s="28"/>
      <c r="H95" s="79">
        <f>ROUND(H94*$L$1,1)</f>
        <v>0</v>
      </c>
      <c r="I95" s="79">
        <f t="shared" ref="I95:L95" si="30">ROUND(I94*$L$1,1)</f>
        <v>0</v>
      </c>
      <c r="J95" s="79">
        <f t="shared" si="30"/>
        <v>0</v>
      </c>
      <c r="K95" s="79">
        <f t="shared" si="30"/>
        <v>0</v>
      </c>
      <c r="L95" s="79">
        <f t="shared" si="30"/>
        <v>0</v>
      </c>
      <c r="M95" s="79">
        <f>SUM(H95:L95)</f>
        <v>0</v>
      </c>
    </row>
    <row r="96" spans="2:13" x14ac:dyDescent="0.25">
      <c r="B96" s="27" t="s">
        <v>128</v>
      </c>
      <c r="C96" s="28"/>
      <c r="D96" s="28"/>
      <c r="E96" s="28"/>
      <c r="F96" s="28"/>
      <c r="G96" s="28"/>
      <c r="H96" s="79">
        <f>(MIN(50000,SUM($H79:H79))*$L$1)+(MIN(50000,SUM($H80:H80))*$L$1)+(MIN(50000,SUM($H87:H87))*$L$1)</f>
        <v>0</v>
      </c>
      <c r="I96" s="79">
        <f>(MIN(50000,SUM($H79:I79))*$L$1)+(MIN(50000,SUM($H80:I80))*$L$1)+(MIN(50000,SUM($H87:I87))*$L$1)</f>
        <v>0</v>
      </c>
      <c r="J96" s="79">
        <f>(MIN(50000,SUM($H79:J79))*$L$1)+(MIN(50000,SUM($H80:J80))*$L$1)+(MIN(50000,SUM($H87:J87))*$L$1)</f>
        <v>0</v>
      </c>
      <c r="K96" s="79">
        <f>(MIN(50000,SUM($H79:K79))*$L$1)+(MIN(50000,SUM($H80:K80))*$L$1)+(MIN(50000,SUM($H87:K87))*$L$1)</f>
        <v>0</v>
      </c>
      <c r="L96" s="79">
        <f>(MIN(50000,SUM($H79:L79))*$L$1)+(MIN(50000,SUM($H80:L80))*$L$1)+(MIN(50000,SUM($H87:L87))*$L$1)</f>
        <v>0</v>
      </c>
      <c r="M96" s="79">
        <f>SUM(H96:L96)</f>
        <v>0</v>
      </c>
    </row>
    <row r="97" spans="2:13" ht="15.75" thickBot="1" x14ac:dyDescent="0.3">
      <c r="B97" s="24" t="s">
        <v>28</v>
      </c>
      <c r="C97" s="25"/>
      <c r="D97" s="25"/>
      <c r="E97" s="25"/>
      <c r="F97" s="25"/>
      <c r="G97" s="25"/>
      <c r="H97" s="80">
        <f>H93+H95+H96</f>
        <v>0</v>
      </c>
      <c r="I97" s="80">
        <f>I93+I95+I96</f>
        <v>0</v>
      </c>
      <c r="J97" s="80">
        <f>J93+J95+J96</f>
        <v>0</v>
      </c>
      <c r="K97" s="80">
        <f>K93+K95+K96</f>
        <v>0</v>
      </c>
      <c r="L97" s="80">
        <f>L93+L95+L96</f>
        <v>0</v>
      </c>
      <c r="M97" s="80">
        <f>SUM(M93+M95+M96)</f>
        <v>0</v>
      </c>
    </row>
    <row r="98" spans="2:13" x14ac:dyDescent="0.25">
      <c r="B98" s="36"/>
      <c r="C98" s="37"/>
      <c r="D98" s="37"/>
      <c r="E98" s="37"/>
      <c r="F98" s="37"/>
      <c r="G98" s="37"/>
      <c r="H98" s="64"/>
      <c r="I98" s="64"/>
      <c r="J98" s="64"/>
      <c r="K98" s="64"/>
      <c r="L98" s="64"/>
      <c r="M98" s="64"/>
    </row>
    <row r="99" spans="2:13" x14ac:dyDescent="0.25">
      <c r="B99" s="38"/>
      <c r="C99" s="38"/>
      <c r="D99" s="38"/>
      <c r="E99" s="38"/>
      <c r="L99" s="1" t="s">
        <v>90</v>
      </c>
      <c r="M99" s="94">
        <f>M95+M96</f>
        <v>0</v>
      </c>
    </row>
  </sheetData>
  <mergeCells count="42">
    <mergeCell ref="C24:C27"/>
    <mergeCell ref="C10:C13"/>
    <mergeCell ref="C15:C20"/>
    <mergeCell ref="D15:F15"/>
    <mergeCell ref="D16:F16"/>
    <mergeCell ref="D17:F17"/>
    <mergeCell ref="D18:F18"/>
    <mergeCell ref="D19:F19"/>
    <mergeCell ref="D20:F20"/>
    <mergeCell ref="B8:E8"/>
    <mergeCell ref="D1:E1"/>
    <mergeCell ref="D2:E2"/>
    <mergeCell ref="D3:E3"/>
    <mergeCell ref="D4:E4"/>
    <mergeCell ref="D5:E5"/>
    <mergeCell ref="C29:C34"/>
    <mergeCell ref="D29:F29"/>
    <mergeCell ref="D30:F30"/>
    <mergeCell ref="D31:F31"/>
    <mergeCell ref="D32:F32"/>
    <mergeCell ref="D33:F33"/>
    <mergeCell ref="D34:F34"/>
    <mergeCell ref="D57:G57"/>
    <mergeCell ref="D40:G40"/>
    <mergeCell ref="D41:G41"/>
    <mergeCell ref="D42:G42"/>
    <mergeCell ref="D43:G43"/>
    <mergeCell ref="D44:G44"/>
    <mergeCell ref="D48:G48"/>
    <mergeCell ref="D49:G49"/>
    <mergeCell ref="D53:G53"/>
    <mergeCell ref="D54:G54"/>
    <mergeCell ref="D55:G55"/>
    <mergeCell ref="D56:G56"/>
    <mergeCell ref="D73:G73"/>
    <mergeCell ref="D75:G75"/>
    <mergeCell ref="D58:G58"/>
    <mergeCell ref="D62:G62"/>
    <mergeCell ref="D59:G59"/>
    <mergeCell ref="D60:G60"/>
    <mergeCell ref="D61:G61"/>
    <mergeCell ref="D66:G66"/>
  </mergeCells>
  <pageMargins left="0.7" right="0.7" top="0.75" bottom="0.75" header="0.3" footer="0.3"/>
  <pageSetup scale="78" orientation="landscape" r:id="rId1"/>
  <rowBreaks count="1" manualBreakCount="1">
    <brk id="3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N99"/>
  <sheetViews>
    <sheetView workbookViewId="0">
      <selection activeCell="R29" sqref="R29"/>
    </sheetView>
  </sheetViews>
  <sheetFormatPr defaultColWidth="9.140625" defaultRowHeight="15" x14ac:dyDescent="0.25"/>
  <cols>
    <col min="1" max="1" width="1.5703125" style="1" customWidth="1"/>
    <col min="2" max="2" width="3.42578125" style="1" customWidth="1"/>
    <col min="3" max="3" width="7.140625" style="1" customWidth="1"/>
    <col min="4" max="4" width="12.85546875" style="1" customWidth="1"/>
    <col min="5" max="5" width="9.7109375" style="1" customWidth="1"/>
    <col min="6" max="6" width="7.5703125" style="1" customWidth="1"/>
    <col min="7" max="7" width="14.85546875" style="1" customWidth="1"/>
    <col min="8" max="8" width="13.42578125" style="1" customWidth="1"/>
    <col min="9" max="9" width="14.42578125" style="1" customWidth="1"/>
    <col min="10" max="11" width="13.42578125" style="1" customWidth="1"/>
    <col min="12" max="12" width="13.140625" style="1" customWidth="1"/>
    <col min="13" max="13" width="12.85546875" style="1" customWidth="1"/>
    <col min="14" max="14" width="9.140625" style="1"/>
    <col min="15" max="15" width="10.28515625" style="1" bestFit="1" customWidth="1"/>
    <col min="16" max="16384" width="9.140625" style="1"/>
  </cols>
  <sheetData>
    <row r="1" spans="2:14" x14ac:dyDescent="0.25">
      <c r="B1"/>
      <c r="C1" s="2"/>
      <c r="D1" s="228" t="s">
        <v>26</v>
      </c>
      <c r="E1" s="229"/>
      <c r="F1" s="29"/>
      <c r="G1" s="30"/>
      <c r="H1" s="30"/>
      <c r="I1" s="30"/>
      <c r="J1" s="3"/>
      <c r="K1" s="3" t="s">
        <v>29</v>
      </c>
      <c r="L1" s="223">
        <f>'PI 1'!L1</f>
        <v>0.41649999999999998</v>
      </c>
      <c r="M1" s="4" t="s">
        <v>110</v>
      </c>
    </row>
    <row r="2" spans="2:14" x14ac:dyDescent="0.25">
      <c r="B2"/>
      <c r="C2" s="2"/>
      <c r="D2" s="230" t="s">
        <v>13</v>
      </c>
      <c r="E2" s="231"/>
      <c r="F2" s="104"/>
      <c r="G2" s="31"/>
      <c r="H2" s="5"/>
      <c r="I2" s="5"/>
      <c r="J2"/>
      <c r="K2"/>
      <c r="L2"/>
      <c r="M2" s="6"/>
    </row>
    <row r="3" spans="2:14" x14ac:dyDescent="0.25">
      <c r="B3"/>
      <c r="C3" s="2"/>
      <c r="D3" s="230" t="s">
        <v>14</v>
      </c>
      <c r="E3" s="231"/>
      <c r="F3" s="104"/>
      <c r="G3" s="31"/>
      <c r="H3" s="32"/>
      <c r="I3" s="32"/>
      <c r="J3" s="5"/>
      <c r="K3" s="5"/>
      <c r="L3" s="5"/>
      <c r="M3" s="7"/>
    </row>
    <row r="4" spans="2:14" x14ac:dyDescent="0.25">
      <c r="B4"/>
      <c r="C4" s="2"/>
      <c r="D4" s="230" t="s">
        <v>11</v>
      </c>
      <c r="E4" s="231"/>
      <c r="F4" s="33"/>
      <c r="G4" s="33"/>
      <c r="H4" s="33"/>
      <c r="I4" s="33"/>
      <c r="J4" s="5"/>
      <c r="K4" s="5"/>
      <c r="L4" s="5"/>
      <c r="M4" s="7"/>
    </row>
    <row r="5" spans="2:14" ht="16.5" thickBot="1" x14ac:dyDescent="0.3">
      <c r="B5"/>
      <c r="C5" s="2"/>
      <c r="D5" s="232" t="s">
        <v>12</v>
      </c>
      <c r="E5" s="233"/>
      <c r="F5" s="93"/>
      <c r="G5" s="34"/>
      <c r="H5" s="34"/>
      <c r="I5" s="34"/>
      <c r="J5" s="8"/>
      <c r="K5" s="8"/>
      <c r="L5" s="8"/>
      <c r="M5" s="9"/>
    </row>
    <row r="6" spans="2:14" ht="6.75" customHeight="1" thickBot="1" x14ac:dyDescent="0.3">
      <c r="B6"/>
      <c r="C6" s="2"/>
      <c r="D6" s="2"/>
      <c r="E6" s="2"/>
      <c r="F6" s="5"/>
      <c r="G6" s="5"/>
      <c r="H6" s="5"/>
      <c r="I6" s="5"/>
      <c r="J6" s="5"/>
      <c r="K6" s="5"/>
      <c r="L6" s="5"/>
      <c r="M6" s="5"/>
    </row>
    <row r="7" spans="2:14" ht="15.75" thickBot="1" x14ac:dyDescent="0.3">
      <c r="B7" s="85"/>
      <c r="C7" s="86"/>
      <c r="D7" s="86"/>
      <c r="E7" s="86"/>
      <c r="F7" s="86"/>
      <c r="G7" s="86"/>
      <c r="H7" s="87" t="s">
        <v>0</v>
      </c>
      <c r="I7" s="87" t="s">
        <v>1</v>
      </c>
      <c r="J7" s="87" t="s">
        <v>2</v>
      </c>
      <c r="K7" s="87" t="s">
        <v>3</v>
      </c>
      <c r="L7" s="87" t="s">
        <v>4</v>
      </c>
      <c r="M7" s="88" t="s">
        <v>16</v>
      </c>
    </row>
    <row r="8" spans="2:14" x14ac:dyDescent="0.25">
      <c r="B8" s="226" t="s">
        <v>15</v>
      </c>
      <c r="C8" s="227"/>
      <c r="D8" s="227"/>
      <c r="E8" s="227"/>
      <c r="F8" s="42"/>
      <c r="G8" s="42"/>
      <c r="H8" s="42"/>
      <c r="I8" s="42"/>
      <c r="J8" s="42"/>
      <c r="K8" s="42"/>
      <c r="L8" s="42"/>
      <c r="M8" s="10"/>
    </row>
    <row r="9" spans="2:14" ht="51.75" x14ac:dyDescent="0.25">
      <c r="B9"/>
      <c r="C9" s="11" t="s">
        <v>53</v>
      </c>
      <c r="D9" s="12"/>
      <c r="E9" s="122" t="s">
        <v>82</v>
      </c>
      <c r="F9" s="123" t="s">
        <v>83</v>
      </c>
      <c r="G9" s="124" t="s">
        <v>84</v>
      </c>
      <c r="H9" s="12"/>
      <c r="I9" s="12"/>
      <c r="J9" s="12"/>
      <c r="K9" s="12"/>
      <c r="L9" s="12"/>
      <c r="M9" s="13"/>
    </row>
    <row r="10" spans="2:14" x14ac:dyDescent="0.25">
      <c r="C10" s="234" t="s">
        <v>80</v>
      </c>
      <c r="D10" s="35"/>
      <c r="E10" s="41"/>
      <c r="F10" s="41"/>
      <c r="G10" s="41"/>
      <c r="H10" s="50"/>
      <c r="I10" s="50"/>
      <c r="J10" s="50"/>
      <c r="K10" s="50"/>
      <c r="L10" s="50"/>
      <c r="M10" s="51">
        <f>SUM(H10:L10)</f>
        <v>0</v>
      </c>
      <c r="N10" s="125" t="s">
        <v>85</v>
      </c>
    </row>
    <row r="11" spans="2:14" x14ac:dyDescent="0.25">
      <c r="C11" s="235"/>
      <c r="D11" s="35"/>
      <c r="E11" s="121"/>
      <c r="F11" s="121"/>
      <c r="G11" s="121"/>
      <c r="H11" s="50"/>
      <c r="I11" s="50"/>
      <c r="J11" s="50"/>
      <c r="K11" s="50"/>
      <c r="L11" s="50"/>
      <c r="M11" s="51">
        <f>SUM(H11:L11)</f>
        <v>0</v>
      </c>
      <c r="N11" s="126" t="s">
        <v>86</v>
      </c>
    </row>
    <row r="12" spans="2:14" x14ac:dyDescent="0.25">
      <c r="C12" s="235"/>
      <c r="D12" s="35"/>
      <c r="E12" s="121"/>
      <c r="F12" s="121"/>
      <c r="G12" s="121"/>
      <c r="H12" s="50"/>
      <c r="I12" s="50"/>
      <c r="J12" s="50"/>
      <c r="K12" s="50"/>
      <c r="L12" s="50"/>
      <c r="M12" s="51">
        <f>SUM(H12:L12)</f>
        <v>0</v>
      </c>
      <c r="N12" s="126" t="s">
        <v>87</v>
      </c>
    </row>
    <row r="13" spans="2:14" x14ac:dyDescent="0.25">
      <c r="C13" s="236"/>
      <c r="D13" s="35"/>
      <c r="E13" s="121"/>
      <c r="F13" s="121"/>
      <c r="G13" s="121"/>
      <c r="H13" s="50"/>
      <c r="I13" s="50"/>
      <c r="J13" s="50"/>
      <c r="K13" s="50"/>
      <c r="L13" s="50"/>
      <c r="M13" s="51">
        <f>SUM(H13:L13)</f>
        <v>0</v>
      </c>
      <c r="N13" s="126" t="s">
        <v>133</v>
      </c>
    </row>
    <row r="14" spans="2:14" x14ac:dyDescent="0.25">
      <c r="C14" s="14"/>
      <c r="D14" s="14"/>
      <c r="E14" s="14"/>
      <c r="F14" s="14"/>
      <c r="G14" s="14" t="s">
        <v>34</v>
      </c>
      <c r="H14" s="52"/>
      <c r="I14" s="52"/>
      <c r="J14" s="52"/>
      <c r="K14" s="52"/>
      <c r="L14" s="52"/>
      <c r="M14" s="52"/>
      <c r="N14"/>
    </row>
    <row r="15" spans="2:14" x14ac:dyDescent="0.25">
      <c r="C15" s="237" t="s">
        <v>6</v>
      </c>
      <c r="D15" s="240" t="s">
        <v>7</v>
      </c>
      <c r="E15" s="241"/>
      <c r="F15" s="242"/>
      <c r="G15" s="41"/>
      <c r="H15" s="50"/>
      <c r="I15" s="50"/>
      <c r="J15" s="50"/>
      <c r="K15" s="50"/>
      <c r="L15" s="50"/>
      <c r="M15" s="51">
        <f t="shared" ref="M15:M20" si="0">SUM(H15:L15)</f>
        <v>0</v>
      </c>
      <c r="N15"/>
    </row>
    <row r="16" spans="2:14" ht="16.5" customHeight="1" x14ac:dyDescent="0.25">
      <c r="C16" s="238"/>
      <c r="D16" s="254" t="s">
        <v>32</v>
      </c>
      <c r="E16" s="255"/>
      <c r="F16" s="256"/>
      <c r="G16" s="41"/>
      <c r="H16" s="50"/>
      <c r="I16" s="50"/>
      <c r="J16" s="50"/>
      <c r="K16" s="50"/>
      <c r="L16" s="50"/>
      <c r="M16" s="51">
        <f t="shared" si="0"/>
        <v>0</v>
      </c>
      <c r="N16"/>
    </row>
    <row r="17" spans="2:14" x14ac:dyDescent="0.25">
      <c r="C17" s="238"/>
      <c r="D17" s="240" t="s">
        <v>8</v>
      </c>
      <c r="E17" s="241"/>
      <c r="F17" s="242"/>
      <c r="G17" s="41"/>
      <c r="H17" s="50"/>
      <c r="I17" s="50"/>
      <c r="J17" s="50"/>
      <c r="K17" s="50"/>
      <c r="L17" s="50"/>
      <c r="M17" s="51">
        <f t="shared" si="0"/>
        <v>0</v>
      </c>
      <c r="N17"/>
    </row>
    <row r="18" spans="2:14" x14ac:dyDescent="0.25">
      <c r="C18" s="238"/>
      <c r="D18" s="240" t="s">
        <v>9</v>
      </c>
      <c r="E18" s="241"/>
      <c r="F18" s="242"/>
      <c r="G18" s="41"/>
      <c r="H18" s="50"/>
      <c r="I18" s="50"/>
      <c r="J18" s="50"/>
      <c r="K18" s="50"/>
      <c r="L18" s="50"/>
      <c r="M18" s="51">
        <f t="shared" si="0"/>
        <v>0</v>
      </c>
      <c r="N18"/>
    </row>
    <row r="19" spans="2:14" x14ac:dyDescent="0.25">
      <c r="C19" s="238"/>
      <c r="D19" s="240" t="s">
        <v>33</v>
      </c>
      <c r="E19" s="241"/>
      <c r="F19" s="242"/>
      <c r="G19" s="41"/>
      <c r="H19" s="50"/>
      <c r="I19" s="50"/>
      <c r="J19" s="50"/>
      <c r="K19" s="50"/>
      <c r="L19" s="50"/>
      <c r="M19" s="51">
        <f t="shared" si="0"/>
        <v>0</v>
      </c>
      <c r="N19"/>
    </row>
    <row r="20" spans="2:14" x14ac:dyDescent="0.25">
      <c r="C20" s="238"/>
      <c r="D20" s="240" t="s">
        <v>44</v>
      </c>
      <c r="E20" s="241"/>
      <c r="F20" s="242"/>
      <c r="G20" s="41"/>
      <c r="H20" s="50"/>
      <c r="I20" s="50"/>
      <c r="J20" s="50"/>
      <c r="K20" s="50"/>
      <c r="L20" s="50"/>
      <c r="M20" s="51">
        <f t="shared" si="0"/>
        <v>0</v>
      </c>
      <c r="N20"/>
    </row>
    <row r="21" spans="2:14" x14ac:dyDescent="0.25">
      <c r="C21" s="22"/>
      <c r="D21" s="23" t="s">
        <v>18</v>
      </c>
      <c r="E21" s="23"/>
      <c r="F21" s="23"/>
      <c r="G21" s="23"/>
      <c r="H21" s="53">
        <f t="shared" ref="H21:M21" si="1">SUM(H10:H20)</f>
        <v>0</v>
      </c>
      <c r="I21" s="53">
        <f t="shared" si="1"/>
        <v>0</v>
      </c>
      <c r="J21" s="53">
        <f t="shared" si="1"/>
        <v>0</v>
      </c>
      <c r="K21" s="53">
        <f t="shared" si="1"/>
        <v>0</v>
      </c>
      <c r="L21" s="53">
        <f t="shared" si="1"/>
        <v>0</v>
      </c>
      <c r="M21" s="54">
        <f t="shared" si="1"/>
        <v>0</v>
      </c>
      <c r="N21"/>
    </row>
    <row r="22" spans="2:14" ht="6.75" customHeight="1" x14ac:dyDescent="0.25">
      <c r="C22"/>
      <c r="D22"/>
      <c r="E22"/>
      <c r="F22"/>
      <c r="G22"/>
      <c r="H22" s="55"/>
      <c r="I22" s="55"/>
      <c r="J22" s="55"/>
      <c r="K22" s="55"/>
      <c r="L22" s="55"/>
      <c r="M22" s="55"/>
      <c r="N22"/>
    </row>
    <row r="23" spans="2:14" ht="15.75" thickBot="1" x14ac:dyDescent="0.3">
      <c r="C23" s="11" t="s">
        <v>19</v>
      </c>
      <c r="D23" s="12"/>
      <c r="E23" s="12"/>
      <c r="F23" s="12"/>
      <c r="G23" s="128" t="s">
        <v>20</v>
      </c>
      <c r="H23" s="56"/>
      <c r="I23" s="56"/>
      <c r="J23" s="56"/>
      <c r="K23" s="56"/>
      <c r="L23" s="56"/>
      <c r="M23" s="57"/>
      <c r="N23" s="171" t="s">
        <v>111</v>
      </c>
    </row>
    <row r="24" spans="2:14" ht="15.75" thickBot="1" x14ac:dyDescent="0.3">
      <c r="C24" s="234" t="s">
        <v>17</v>
      </c>
      <c r="D24" s="20">
        <f>D10</f>
        <v>0</v>
      </c>
      <c r="E24" s="19"/>
      <c r="F24" s="19"/>
      <c r="G24" s="129">
        <v>0.42749999999999999</v>
      </c>
      <c r="H24" s="127">
        <f>ROUND(H10*$G$24,0)</f>
        <v>0</v>
      </c>
      <c r="I24" s="114">
        <f t="shared" ref="I24:L24" si="2">ROUND(I10*$G$24,0)</f>
        <v>0</v>
      </c>
      <c r="J24" s="114">
        <f t="shared" si="2"/>
        <v>0</v>
      </c>
      <c r="K24" s="114">
        <f t="shared" si="2"/>
        <v>0</v>
      </c>
      <c r="L24" s="114">
        <f t="shared" si="2"/>
        <v>0</v>
      </c>
      <c r="M24" s="51">
        <f>SUM(H24:L24)</f>
        <v>0</v>
      </c>
      <c r="N24" s="125" t="s">
        <v>85</v>
      </c>
    </row>
    <row r="25" spans="2:14" ht="15.75" thickBot="1" x14ac:dyDescent="0.3">
      <c r="C25" s="235"/>
      <c r="D25" s="20">
        <f t="shared" ref="D25:D27" si="3">D11</f>
        <v>0</v>
      </c>
      <c r="E25" s="19"/>
      <c r="F25" s="19"/>
      <c r="G25" s="129">
        <v>0.42749999999999999</v>
      </c>
      <c r="H25" s="127">
        <f>ROUND(H11*$G$25,0)</f>
        <v>0</v>
      </c>
      <c r="I25" s="114">
        <f t="shared" ref="I25:L25" si="4">ROUND(I11*$G$25,0)</f>
        <v>0</v>
      </c>
      <c r="J25" s="114">
        <f t="shared" si="4"/>
        <v>0</v>
      </c>
      <c r="K25" s="114">
        <f t="shared" si="4"/>
        <v>0</v>
      </c>
      <c r="L25" s="114">
        <f t="shared" si="4"/>
        <v>0</v>
      </c>
      <c r="M25" s="51">
        <f>SUM(H25:L25)</f>
        <v>0</v>
      </c>
      <c r="N25" s="126" t="s">
        <v>86</v>
      </c>
    </row>
    <row r="26" spans="2:14" ht="15.75" thickBot="1" x14ac:dyDescent="0.3">
      <c r="C26" s="235"/>
      <c r="D26" s="20">
        <f t="shared" si="3"/>
        <v>0</v>
      </c>
      <c r="E26" s="19"/>
      <c r="F26" s="19"/>
      <c r="G26" s="129">
        <v>0.42749999999999999</v>
      </c>
      <c r="H26" s="127">
        <f>ROUND(H12*$G$26,0)</f>
        <v>0</v>
      </c>
      <c r="I26" s="114">
        <f t="shared" ref="I26" si="5">I12*G26</f>
        <v>0</v>
      </c>
      <c r="J26" s="114">
        <f t="shared" ref="J26" si="6">J12*G26</f>
        <v>0</v>
      </c>
      <c r="K26" s="114">
        <f t="shared" ref="K26" si="7">K12*G26</f>
        <v>0</v>
      </c>
      <c r="L26" s="114">
        <f t="shared" ref="L26" si="8">L12*G26</f>
        <v>0</v>
      </c>
      <c r="M26" s="51">
        <f>SUM(H26:L26)</f>
        <v>0</v>
      </c>
      <c r="N26" s="126" t="s">
        <v>87</v>
      </c>
    </row>
    <row r="27" spans="2:14" x14ac:dyDescent="0.25">
      <c r="B27"/>
      <c r="C27" s="236"/>
      <c r="D27" s="20">
        <f t="shared" si="3"/>
        <v>0</v>
      </c>
      <c r="E27" s="19"/>
      <c r="F27" s="19"/>
      <c r="G27" s="129">
        <v>0.42749999999999999</v>
      </c>
      <c r="H27" s="127">
        <f>ROUND(H13*$G$27,0)</f>
        <v>0</v>
      </c>
      <c r="I27" s="114">
        <f t="shared" ref="I27:L27" si="9">ROUND(I13*$G$27,0)</f>
        <v>0</v>
      </c>
      <c r="J27" s="114">
        <f t="shared" si="9"/>
        <v>0</v>
      </c>
      <c r="K27" s="114">
        <f t="shared" si="9"/>
        <v>0</v>
      </c>
      <c r="L27" s="114">
        <f t="shared" si="9"/>
        <v>0</v>
      </c>
      <c r="M27" s="51">
        <f>SUM(H27:L27)</f>
        <v>0</v>
      </c>
      <c r="N27" s="126" t="s">
        <v>133</v>
      </c>
    </row>
    <row r="28" spans="2:14" x14ac:dyDescent="0.25">
      <c r="B28"/>
      <c r="C28" s="15"/>
      <c r="D28" s="15"/>
      <c r="E28" s="15"/>
      <c r="F28" s="15"/>
      <c r="G28" s="15"/>
      <c r="H28" s="58"/>
      <c r="I28" s="58"/>
      <c r="J28" s="58"/>
      <c r="K28" s="58"/>
      <c r="L28" s="58"/>
      <c r="M28" s="58"/>
    </row>
    <row r="29" spans="2:14" x14ac:dyDescent="0.25">
      <c r="B29"/>
      <c r="C29" s="237" t="s">
        <v>6</v>
      </c>
      <c r="D29" s="240" t="str">
        <f t="shared" ref="D29:D34" si="10">D15</f>
        <v>PostDoctoral Associates</v>
      </c>
      <c r="E29" s="241"/>
      <c r="F29" s="242"/>
      <c r="G29" s="21">
        <v>0.42749999999999999</v>
      </c>
      <c r="H29" s="114">
        <f>ROUND(H15*$G$29,0)</f>
        <v>0</v>
      </c>
      <c r="I29" s="114">
        <f t="shared" ref="I29:L29" si="11">ROUND(I15*$G$29,0)</f>
        <v>0</v>
      </c>
      <c r="J29" s="114">
        <f t="shared" si="11"/>
        <v>0</v>
      </c>
      <c r="K29" s="114">
        <f t="shared" si="11"/>
        <v>0</v>
      </c>
      <c r="L29" s="114">
        <f t="shared" si="11"/>
        <v>0</v>
      </c>
      <c r="M29" s="51">
        <f t="shared" ref="M29:M34" si="12">SUM(H29:L29)</f>
        <v>0</v>
      </c>
    </row>
    <row r="30" spans="2:14" ht="18" customHeight="1" x14ac:dyDescent="0.25">
      <c r="B30"/>
      <c r="C30" s="238"/>
      <c r="D30" s="240" t="str">
        <f t="shared" si="10"/>
        <v>Other Professionals (Techs, etc.)</v>
      </c>
      <c r="E30" s="241"/>
      <c r="F30" s="242"/>
      <c r="G30" s="21">
        <v>0.42749999999999999</v>
      </c>
      <c r="H30" s="114">
        <f>ROUND(H16*$G$30,0)</f>
        <v>0</v>
      </c>
      <c r="I30" s="114">
        <f t="shared" ref="I30:L30" si="13">ROUND(I16*$G$30,0)</f>
        <v>0</v>
      </c>
      <c r="J30" s="114">
        <f t="shared" si="13"/>
        <v>0</v>
      </c>
      <c r="K30" s="114">
        <f t="shared" si="13"/>
        <v>0</v>
      </c>
      <c r="L30" s="114">
        <f t="shared" si="13"/>
        <v>0</v>
      </c>
      <c r="M30" s="51">
        <f t="shared" si="12"/>
        <v>0</v>
      </c>
    </row>
    <row r="31" spans="2:14" x14ac:dyDescent="0.25">
      <c r="B31"/>
      <c r="C31" s="238"/>
      <c r="D31" s="240" t="str">
        <f t="shared" si="10"/>
        <v>Admin/Clerical</v>
      </c>
      <c r="E31" s="241"/>
      <c r="F31" s="242"/>
      <c r="G31" s="21">
        <v>0.42749999999999999</v>
      </c>
      <c r="H31" s="114">
        <f>ROUND(H17*$G$31,0)</f>
        <v>0</v>
      </c>
      <c r="I31" s="114">
        <f t="shared" ref="I31:L31" si="14">ROUND(I17*$G$31,0)</f>
        <v>0</v>
      </c>
      <c r="J31" s="114">
        <f t="shared" si="14"/>
        <v>0</v>
      </c>
      <c r="K31" s="114">
        <f t="shared" si="14"/>
        <v>0</v>
      </c>
      <c r="L31" s="114">
        <f t="shared" si="14"/>
        <v>0</v>
      </c>
      <c r="M31" s="51">
        <f t="shared" si="12"/>
        <v>0</v>
      </c>
    </row>
    <row r="32" spans="2:14" x14ac:dyDescent="0.25">
      <c r="B32"/>
      <c r="C32" s="238"/>
      <c r="D32" s="240" t="str">
        <f t="shared" si="10"/>
        <v>Graduate Students</v>
      </c>
      <c r="E32" s="241"/>
      <c r="F32" s="242"/>
      <c r="G32" s="21">
        <v>0.26</v>
      </c>
      <c r="H32" s="114">
        <f>ROUND(H18*$G$32,0)</f>
        <v>0</v>
      </c>
      <c r="I32" s="114">
        <f t="shared" ref="I32:L32" si="15">ROUND(I18*$G$32,0)</f>
        <v>0</v>
      </c>
      <c r="J32" s="114">
        <f t="shared" si="15"/>
        <v>0</v>
      </c>
      <c r="K32" s="114">
        <f t="shared" si="15"/>
        <v>0</v>
      </c>
      <c r="L32" s="114">
        <f t="shared" si="15"/>
        <v>0</v>
      </c>
      <c r="M32" s="51">
        <f t="shared" si="12"/>
        <v>0</v>
      </c>
    </row>
    <row r="33" spans="2:13" x14ac:dyDescent="0.25">
      <c r="B33"/>
      <c r="C33" s="238"/>
      <c r="D33" s="240" t="str">
        <f t="shared" si="10"/>
        <v>Udergraduates</v>
      </c>
      <c r="E33" s="241"/>
      <c r="F33" s="242"/>
      <c r="G33" s="21">
        <v>1.4999999999999999E-2</v>
      </c>
      <c r="H33" s="114">
        <f>ROUND(H19*$G$33,0)</f>
        <v>0</v>
      </c>
      <c r="I33" s="114">
        <f t="shared" ref="I33:L33" si="16">ROUND(I19*$G$33,0)</f>
        <v>0</v>
      </c>
      <c r="J33" s="114">
        <f t="shared" si="16"/>
        <v>0</v>
      </c>
      <c r="K33" s="114">
        <f t="shared" si="16"/>
        <v>0</v>
      </c>
      <c r="L33" s="114">
        <f t="shared" si="16"/>
        <v>0</v>
      </c>
      <c r="M33" s="51">
        <f t="shared" si="12"/>
        <v>0</v>
      </c>
    </row>
    <row r="34" spans="2:13" x14ac:dyDescent="0.25">
      <c r="B34"/>
      <c r="C34" s="239"/>
      <c r="D34" s="240" t="str">
        <f t="shared" si="10"/>
        <v>Temp</v>
      </c>
      <c r="E34" s="241"/>
      <c r="F34" s="242"/>
      <c r="G34" s="21">
        <v>0.245</v>
      </c>
      <c r="H34" s="114">
        <f>ROUND(H20*$G$34,0)</f>
        <v>0</v>
      </c>
      <c r="I34" s="114">
        <f t="shared" ref="I34:L34" si="17">ROUND(I20*$G$34,0)</f>
        <v>0</v>
      </c>
      <c r="J34" s="114">
        <f t="shared" si="17"/>
        <v>0</v>
      </c>
      <c r="K34" s="114">
        <f t="shared" si="17"/>
        <v>0</v>
      </c>
      <c r="L34" s="114">
        <f t="shared" si="17"/>
        <v>0</v>
      </c>
      <c r="M34" s="51">
        <f t="shared" si="12"/>
        <v>0</v>
      </c>
    </row>
    <row r="35" spans="2:13" x14ac:dyDescent="0.25">
      <c r="B35"/>
      <c r="C35" s="73"/>
      <c r="D35" s="74" t="s">
        <v>21</v>
      </c>
      <c r="E35" s="74"/>
      <c r="F35" s="74"/>
      <c r="G35" s="115"/>
      <c r="H35" s="75">
        <f t="shared" ref="H35:M35" si="18">SUM(H24:H34)</f>
        <v>0</v>
      </c>
      <c r="I35" s="75">
        <f>SUM(I24:I34)</f>
        <v>0</v>
      </c>
      <c r="J35" s="75">
        <f t="shared" si="18"/>
        <v>0</v>
      </c>
      <c r="K35" s="75">
        <f t="shared" si="18"/>
        <v>0</v>
      </c>
      <c r="L35" s="75">
        <f t="shared" si="18"/>
        <v>0</v>
      </c>
      <c r="M35" s="75">
        <f t="shared" si="18"/>
        <v>0</v>
      </c>
    </row>
    <row r="36" spans="2:13" ht="6.75" customHeight="1" x14ac:dyDescent="0.25">
      <c r="B36"/>
      <c r="C36"/>
      <c r="D36"/>
      <c r="E36"/>
      <c r="F36"/>
      <c r="G36" s="116"/>
      <c r="H36" s="55"/>
      <c r="I36" s="55"/>
      <c r="J36" s="55"/>
      <c r="K36" s="55"/>
      <c r="L36" s="55"/>
      <c r="M36" s="55"/>
    </row>
    <row r="37" spans="2:13" x14ac:dyDescent="0.25">
      <c r="B37"/>
      <c r="C37" s="65"/>
      <c r="D37" s="66" t="s">
        <v>22</v>
      </c>
      <c r="E37" s="66"/>
      <c r="F37" s="66"/>
      <c r="G37" s="117"/>
      <c r="H37" s="68">
        <f t="shared" ref="H37:M37" si="19">SUM(H21,H35)</f>
        <v>0</v>
      </c>
      <c r="I37" s="68">
        <f t="shared" si="19"/>
        <v>0</v>
      </c>
      <c r="J37" s="68">
        <f t="shared" si="19"/>
        <v>0</v>
      </c>
      <c r="K37" s="68">
        <f>SUM(K21,K35)</f>
        <v>0</v>
      </c>
      <c r="L37" s="68">
        <f t="shared" si="19"/>
        <v>0</v>
      </c>
      <c r="M37" s="68">
        <f t="shared" si="19"/>
        <v>0</v>
      </c>
    </row>
    <row r="38" spans="2:13" ht="6.75" customHeight="1" x14ac:dyDescent="0.25">
      <c r="B38"/>
      <c r="C38"/>
      <c r="D38"/>
      <c r="E38"/>
      <c r="F38"/>
      <c r="G38" s="116"/>
      <c r="H38" s="55"/>
      <c r="I38" s="55"/>
      <c r="J38" s="55"/>
      <c r="K38" s="55"/>
      <c r="L38" s="55"/>
      <c r="M38" s="55"/>
    </row>
    <row r="39" spans="2:13" x14ac:dyDescent="0.25">
      <c r="B39" s="16" t="s">
        <v>45</v>
      </c>
      <c r="C39" s="17"/>
      <c r="D39" s="17"/>
      <c r="E39" s="17"/>
      <c r="F39" s="17"/>
      <c r="G39" s="118"/>
      <c r="H39" s="59"/>
      <c r="I39" s="59"/>
      <c r="J39" s="59"/>
      <c r="K39" s="59"/>
      <c r="L39" s="59"/>
      <c r="M39" s="60"/>
    </row>
    <row r="40" spans="2:13" x14ac:dyDescent="0.25">
      <c r="B40"/>
      <c r="C40" s="18">
        <v>1</v>
      </c>
      <c r="D40" s="245"/>
      <c r="E40" s="245"/>
      <c r="F40" s="245"/>
      <c r="G40" s="245"/>
      <c r="H40" s="50"/>
      <c r="I40" s="50"/>
      <c r="J40" s="50"/>
      <c r="K40" s="50"/>
      <c r="L40" s="50"/>
      <c r="M40" s="51">
        <f>SUM(H40:L40)</f>
        <v>0</v>
      </c>
    </row>
    <row r="41" spans="2:13" x14ac:dyDescent="0.25">
      <c r="B41"/>
      <c r="C41" s="40">
        <v>2</v>
      </c>
      <c r="D41" s="245"/>
      <c r="E41" s="245"/>
      <c r="F41" s="245"/>
      <c r="G41" s="245"/>
      <c r="H41" s="50"/>
      <c r="I41" s="50"/>
      <c r="J41" s="50"/>
      <c r="K41" s="50"/>
      <c r="L41" s="50"/>
      <c r="M41" s="51">
        <f t="shared" ref="M41:M44" si="20">SUM(H41:L41)</f>
        <v>0</v>
      </c>
    </row>
    <row r="42" spans="2:13" x14ac:dyDescent="0.25">
      <c r="B42"/>
      <c r="C42" s="40">
        <v>3</v>
      </c>
      <c r="D42" s="245"/>
      <c r="E42" s="245"/>
      <c r="F42" s="245"/>
      <c r="G42" s="245"/>
      <c r="H42" s="50"/>
      <c r="I42" s="50"/>
      <c r="J42" s="50"/>
      <c r="K42" s="50"/>
      <c r="L42" s="50"/>
      <c r="M42" s="51">
        <f t="shared" si="20"/>
        <v>0</v>
      </c>
    </row>
    <row r="43" spans="2:13" x14ac:dyDescent="0.25">
      <c r="B43"/>
      <c r="C43" s="40">
        <v>4</v>
      </c>
      <c r="D43" s="245"/>
      <c r="E43" s="245"/>
      <c r="F43" s="245"/>
      <c r="G43" s="245"/>
      <c r="H43" s="50"/>
      <c r="I43" s="50"/>
      <c r="J43" s="50"/>
      <c r="K43" s="50"/>
      <c r="L43" s="50"/>
      <c r="M43" s="51">
        <f t="shared" si="20"/>
        <v>0</v>
      </c>
    </row>
    <row r="44" spans="2:13" x14ac:dyDescent="0.25">
      <c r="B44"/>
      <c r="C44" s="40">
        <v>5</v>
      </c>
      <c r="D44" s="245"/>
      <c r="E44" s="245"/>
      <c r="F44" s="245"/>
      <c r="G44" s="245"/>
      <c r="H44" s="50"/>
      <c r="I44" s="50"/>
      <c r="J44" s="50"/>
      <c r="K44" s="50"/>
      <c r="L44" s="50"/>
      <c r="M44" s="51">
        <f t="shared" si="20"/>
        <v>0</v>
      </c>
    </row>
    <row r="45" spans="2:13" x14ac:dyDescent="0.25">
      <c r="B45"/>
      <c r="C45" s="67"/>
      <c r="D45" s="67" t="s">
        <v>23</v>
      </c>
      <c r="E45" s="67"/>
      <c r="F45" s="67"/>
      <c r="G45" s="119"/>
      <c r="H45" s="68">
        <f t="shared" ref="H45:M45" si="21">SUM(H40:H44)</f>
        <v>0</v>
      </c>
      <c r="I45" s="68">
        <f t="shared" si="21"/>
        <v>0</v>
      </c>
      <c r="J45" s="68">
        <f t="shared" si="21"/>
        <v>0</v>
      </c>
      <c r="K45" s="68">
        <f t="shared" si="21"/>
        <v>0</v>
      </c>
      <c r="L45" s="68">
        <f t="shared" si="21"/>
        <v>0</v>
      </c>
      <c r="M45" s="68">
        <f t="shared" si="21"/>
        <v>0</v>
      </c>
    </row>
    <row r="46" spans="2:13" ht="6.75" customHeight="1" x14ac:dyDescent="0.25">
      <c r="B46"/>
      <c r="C46"/>
      <c r="D46"/>
      <c r="E46"/>
      <c r="F46"/>
      <c r="G46" s="116"/>
      <c r="H46" s="55"/>
      <c r="I46" s="55"/>
      <c r="J46" s="55"/>
      <c r="K46" s="55"/>
      <c r="L46" s="55"/>
      <c r="M46" s="55"/>
    </row>
    <row r="47" spans="2:13" x14ac:dyDescent="0.25">
      <c r="B47" s="16" t="s">
        <v>24</v>
      </c>
      <c r="C47" s="17"/>
      <c r="D47" s="17"/>
      <c r="E47" s="17"/>
      <c r="F47" s="17"/>
      <c r="G47" s="118"/>
      <c r="H47" s="59"/>
      <c r="I47" s="59"/>
      <c r="J47" s="59"/>
      <c r="K47" s="59"/>
      <c r="L47" s="59"/>
      <c r="M47" s="60"/>
    </row>
    <row r="48" spans="2:13" x14ac:dyDescent="0.25">
      <c r="B48"/>
      <c r="C48" s="40">
        <v>1</v>
      </c>
      <c r="D48" s="243" t="s">
        <v>30</v>
      </c>
      <c r="E48" s="243"/>
      <c r="F48" s="243"/>
      <c r="G48" s="243"/>
      <c r="H48" s="50"/>
      <c r="I48" s="50"/>
      <c r="J48" s="50"/>
      <c r="K48" s="50"/>
      <c r="L48" s="50"/>
      <c r="M48" s="51">
        <f>SUM(H48:L48)</f>
        <v>0</v>
      </c>
    </row>
    <row r="49" spans="2:13" ht="23.45" customHeight="1" x14ac:dyDescent="0.25">
      <c r="B49"/>
      <c r="C49" s="40">
        <v>2</v>
      </c>
      <c r="D49" s="244" t="s">
        <v>88</v>
      </c>
      <c r="E49" s="243"/>
      <c r="F49" s="243"/>
      <c r="G49" s="243"/>
      <c r="H49" s="50"/>
      <c r="I49" s="50"/>
      <c r="J49" s="50"/>
      <c r="K49" s="50"/>
      <c r="L49" s="50"/>
      <c r="M49" s="51">
        <f>SUM(H49:L49)</f>
        <v>0</v>
      </c>
    </row>
    <row r="50" spans="2:13" x14ac:dyDescent="0.25">
      <c r="B50"/>
      <c r="C50" s="67"/>
      <c r="D50" s="67" t="s">
        <v>5</v>
      </c>
      <c r="E50" s="67"/>
      <c r="F50" s="67"/>
      <c r="G50" s="67"/>
      <c r="H50" s="68">
        <f t="shared" ref="H50:M50" si="22">SUM(H48:H49)</f>
        <v>0</v>
      </c>
      <c r="I50" s="68">
        <f t="shared" si="22"/>
        <v>0</v>
      </c>
      <c r="J50" s="68">
        <f t="shared" si="22"/>
        <v>0</v>
      </c>
      <c r="K50" s="68">
        <f t="shared" si="22"/>
        <v>0</v>
      </c>
      <c r="L50" s="68">
        <f t="shared" si="22"/>
        <v>0</v>
      </c>
      <c r="M50" s="68">
        <f t="shared" si="22"/>
        <v>0</v>
      </c>
    </row>
    <row r="51" spans="2:13" ht="6.75" customHeight="1" x14ac:dyDescent="0.25">
      <c r="B51"/>
      <c r="C51"/>
      <c r="D51"/>
      <c r="E51"/>
      <c r="F51"/>
      <c r="G51"/>
      <c r="H51" s="55"/>
      <c r="I51" s="55"/>
      <c r="J51" s="55"/>
      <c r="K51" s="55"/>
      <c r="L51" s="55"/>
      <c r="M51" s="55"/>
    </row>
    <row r="52" spans="2:13" x14ac:dyDescent="0.25">
      <c r="B52" s="17" t="s">
        <v>25</v>
      </c>
      <c r="C52" s="17"/>
      <c r="D52" s="17"/>
      <c r="E52" s="17"/>
      <c r="F52" s="153"/>
      <c r="G52" s="17"/>
      <c r="H52" s="99"/>
      <c r="I52" s="99"/>
      <c r="J52" s="99"/>
      <c r="K52" s="99"/>
      <c r="L52" s="99"/>
      <c r="M52" s="100"/>
    </row>
    <row r="53" spans="2:13" x14ac:dyDescent="0.25">
      <c r="B53" s="182"/>
      <c r="C53" s="190">
        <v>1</v>
      </c>
      <c r="D53" s="257" t="s">
        <v>35</v>
      </c>
      <c r="E53" s="243"/>
      <c r="F53" s="243"/>
      <c r="G53" s="243"/>
      <c r="H53" s="189"/>
      <c r="I53" s="189"/>
      <c r="J53" s="189"/>
      <c r="K53" s="189"/>
      <c r="L53" s="189"/>
      <c r="M53" s="51">
        <f>SUM(H53:L53)</f>
        <v>0</v>
      </c>
    </row>
    <row r="54" spans="2:13" x14ac:dyDescent="0.25">
      <c r="B54" s="182"/>
      <c r="C54" s="190">
        <v>2</v>
      </c>
      <c r="D54" s="247" t="s">
        <v>36</v>
      </c>
      <c r="E54" s="247"/>
      <c r="F54" s="247"/>
      <c r="G54" s="248"/>
      <c r="H54" s="189"/>
      <c r="I54" s="189"/>
      <c r="J54" s="189"/>
      <c r="K54" s="189"/>
      <c r="L54" s="189"/>
      <c r="M54" s="51">
        <f>SUM(H54:L54)</f>
        <v>0</v>
      </c>
    </row>
    <row r="55" spans="2:13" x14ac:dyDescent="0.25">
      <c r="B55" s="182"/>
      <c r="C55" s="190">
        <v>3</v>
      </c>
      <c r="D55" s="247" t="s">
        <v>37</v>
      </c>
      <c r="E55" s="247"/>
      <c r="F55" s="247"/>
      <c r="G55" s="248"/>
      <c r="H55" s="189"/>
      <c r="I55" s="189"/>
      <c r="J55" s="189"/>
      <c r="K55" s="189"/>
      <c r="L55" s="189"/>
      <c r="M55" s="51">
        <f t="shared" ref="M55:M72" si="23">SUM(H55:L55)</f>
        <v>0</v>
      </c>
    </row>
    <row r="56" spans="2:13" x14ac:dyDescent="0.25">
      <c r="B56" s="182"/>
      <c r="C56" s="190">
        <v>4</v>
      </c>
      <c r="D56" s="257" t="s">
        <v>58</v>
      </c>
      <c r="E56" s="243"/>
      <c r="F56" s="243"/>
      <c r="G56" s="243"/>
      <c r="H56" s="189"/>
      <c r="I56" s="189"/>
      <c r="J56" s="189"/>
      <c r="K56" s="189"/>
      <c r="L56" s="189"/>
      <c r="M56" s="51">
        <f t="shared" si="23"/>
        <v>0</v>
      </c>
    </row>
    <row r="57" spans="2:13" x14ac:dyDescent="0.25">
      <c r="B57" s="182"/>
      <c r="C57" s="190">
        <v>5</v>
      </c>
      <c r="D57" s="257" t="s">
        <v>38</v>
      </c>
      <c r="E57" s="243"/>
      <c r="F57" s="243"/>
      <c r="G57" s="243"/>
      <c r="H57" s="189"/>
      <c r="I57" s="189"/>
      <c r="J57" s="189"/>
      <c r="K57" s="189"/>
      <c r="L57" s="189"/>
      <c r="M57" s="51">
        <f t="shared" si="23"/>
        <v>0</v>
      </c>
    </row>
    <row r="58" spans="2:13" x14ac:dyDescent="0.25">
      <c r="B58" s="182"/>
      <c r="C58" s="190">
        <v>6</v>
      </c>
      <c r="D58" s="257" t="s">
        <v>89</v>
      </c>
      <c r="E58" s="243"/>
      <c r="F58" s="243"/>
      <c r="G58" s="243"/>
      <c r="H58" s="189"/>
      <c r="I58" s="189"/>
      <c r="J58" s="189"/>
      <c r="K58" s="189"/>
      <c r="L58" s="189"/>
      <c r="M58" s="51">
        <f t="shared" si="23"/>
        <v>0</v>
      </c>
    </row>
    <row r="59" spans="2:13" x14ac:dyDescent="0.25">
      <c r="B59"/>
      <c r="C59" s="190">
        <v>7</v>
      </c>
      <c r="D59" s="257" t="s">
        <v>42</v>
      </c>
      <c r="E59" s="243"/>
      <c r="F59" s="243"/>
      <c r="G59" s="243"/>
      <c r="H59" s="50"/>
      <c r="I59" s="50"/>
      <c r="J59" s="50"/>
      <c r="K59" s="50"/>
      <c r="L59" s="50"/>
      <c r="M59" s="51">
        <f t="shared" si="23"/>
        <v>0</v>
      </c>
    </row>
    <row r="60" spans="2:13" ht="15" customHeight="1" x14ac:dyDescent="0.25">
      <c r="B60"/>
      <c r="C60" s="190">
        <v>8</v>
      </c>
      <c r="D60" s="257" t="s">
        <v>39</v>
      </c>
      <c r="E60" s="243"/>
      <c r="F60" s="243"/>
      <c r="G60" s="243"/>
      <c r="H60" s="50"/>
      <c r="I60" s="50"/>
      <c r="J60" s="50"/>
      <c r="K60" s="50"/>
      <c r="L60" s="50"/>
      <c r="M60" s="51">
        <f t="shared" si="23"/>
        <v>0</v>
      </c>
    </row>
    <row r="61" spans="2:13" x14ac:dyDescent="0.25">
      <c r="B61"/>
      <c r="C61" s="190">
        <v>9</v>
      </c>
      <c r="D61" s="257" t="s">
        <v>40</v>
      </c>
      <c r="E61" s="243"/>
      <c r="F61" s="243"/>
      <c r="G61" s="243"/>
      <c r="H61" s="50"/>
      <c r="I61" s="50"/>
      <c r="J61" s="50"/>
      <c r="K61" s="50"/>
      <c r="L61" s="50"/>
      <c r="M61" s="51">
        <f t="shared" si="23"/>
        <v>0</v>
      </c>
    </row>
    <row r="62" spans="2:13" x14ac:dyDescent="0.25">
      <c r="B62"/>
      <c r="C62" s="190">
        <v>10</v>
      </c>
      <c r="D62" s="258" t="s">
        <v>41</v>
      </c>
      <c r="E62" s="259"/>
      <c r="F62" s="259"/>
      <c r="G62" s="259"/>
      <c r="H62" s="50"/>
      <c r="I62" s="50"/>
      <c r="J62" s="50"/>
      <c r="K62" s="50"/>
      <c r="L62" s="50"/>
      <c r="M62" s="51">
        <f t="shared" si="23"/>
        <v>0</v>
      </c>
    </row>
    <row r="63" spans="2:13" x14ac:dyDescent="0.25">
      <c r="B63"/>
      <c r="C63" s="190">
        <v>11</v>
      </c>
      <c r="D63" s="49" t="s">
        <v>43</v>
      </c>
      <c r="E63" s="49"/>
      <c r="F63" s="49"/>
      <c r="G63" s="39"/>
      <c r="H63" s="50"/>
      <c r="I63" s="50"/>
      <c r="J63" s="50"/>
      <c r="K63" s="50"/>
      <c r="L63" s="50"/>
      <c r="M63" s="51">
        <f t="shared" si="23"/>
        <v>0</v>
      </c>
    </row>
    <row r="64" spans="2:13" x14ac:dyDescent="0.25">
      <c r="B64"/>
      <c r="C64" s="190">
        <v>12</v>
      </c>
      <c r="D64" s="1" t="s">
        <v>74</v>
      </c>
      <c r="H64" s="50"/>
      <c r="I64" s="50"/>
      <c r="J64" s="50"/>
      <c r="K64" s="50"/>
      <c r="L64" s="50"/>
      <c r="M64" s="51">
        <f t="shared" si="23"/>
        <v>0</v>
      </c>
    </row>
    <row r="65" spans="2:13" x14ac:dyDescent="0.25">
      <c r="B65"/>
      <c r="C65" s="190">
        <v>13</v>
      </c>
      <c r="D65" s="49" t="s">
        <v>57</v>
      </c>
      <c r="E65" s="49"/>
      <c r="F65" s="49"/>
      <c r="G65" s="39"/>
      <c r="H65" s="50"/>
      <c r="I65" s="50"/>
      <c r="J65" s="50"/>
      <c r="K65" s="50"/>
      <c r="L65" s="50"/>
      <c r="M65" s="51">
        <f t="shared" si="23"/>
        <v>0</v>
      </c>
    </row>
    <row r="66" spans="2:13" x14ac:dyDescent="0.25">
      <c r="B66"/>
      <c r="C66" s="190">
        <v>14</v>
      </c>
      <c r="D66" s="247" t="s">
        <v>55</v>
      </c>
      <c r="E66" s="247"/>
      <c r="F66" s="247"/>
      <c r="G66" s="248"/>
      <c r="H66" s="50"/>
      <c r="I66" s="50"/>
      <c r="J66" s="50"/>
      <c r="K66" s="50"/>
      <c r="L66" s="50"/>
      <c r="M66" s="51">
        <f t="shared" si="23"/>
        <v>0</v>
      </c>
    </row>
    <row r="67" spans="2:13" x14ac:dyDescent="0.25">
      <c r="B67"/>
      <c r="C67" s="190">
        <v>15</v>
      </c>
      <c r="D67" s="5" t="s">
        <v>56</v>
      </c>
      <c r="E67" s="5"/>
      <c r="F67" s="5"/>
      <c r="G67" s="5"/>
      <c r="H67" s="50"/>
      <c r="I67" s="50"/>
      <c r="J67" s="50"/>
      <c r="K67" s="50"/>
      <c r="L67" s="50"/>
      <c r="M67" s="51">
        <f t="shared" si="23"/>
        <v>0</v>
      </c>
    </row>
    <row r="68" spans="2:13" x14ac:dyDescent="0.25">
      <c r="B68"/>
      <c r="C68" s="190">
        <v>16</v>
      </c>
      <c r="D68" s="90" t="s">
        <v>104</v>
      </c>
      <c r="E68" s="90"/>
      <c r="F68" s="90"/>
      <c r="G68" s="91"/>
      <c r="H68" s="50"/>
      <c r="I68" s="50"/>
      <c r="J68" s="50"/>
      <c r="K68" s="50"/>
      <c r="L68" s="50"/>
      <c r="M68" s="51">
        <f t="shared" si="23"/>
        <v>0</v>
      </c>
    </row>
    <row r="69" spans="2:13" x14ac:dyDescent="0.25">
      <c r="B69"/>
      <c r="C69" s="190">
        <v>17</v>
      </c>
      <c r="D69" s="90" t="s">
        <v>105</v>
      </c>
      <c r="E69" s="90"/>
      <c r="F69" s="90"/>
      <c r="G69" s="91"/>
      <c r="H69" s="50"/>
      <c r="I69" s="50"/>
      <c r="J69" s="50"/>
      <c r="K69" s="50"/>
      <c r="L69" s="50"/>
      <c r="M69" s="51">
        <f t="shared" si="23"/>
        <v>0</v>
      </c>
    </row>
    <row r="70" spans="2:13" x14ac:dyDescent="0.25">
      <c r="B70"/>
      <c r="C70" s="190">
        <v>18</v>
      </c>
      <c r="D70" s="90" t="s">
        <v>106</v>
      </c>
      <c r="E70" s="90"/>
      <c r="F70" s="90"/>
      <c r="G70" s="91"/>
      <c r="H70" s="50"/>
      <c r="I70" s="50"/>
      <c r="J70" s="50"/>
      <c r="K70" s="50"/>
      <c r="L70" s="50"/>
      <c r="M70" s="51">
        <f t="shared" si="23"/>
        <v>0</v>
      </c>
    </row>
    <row r="71" spans="2:13" x14ac:dyDescent="0.25">
      <c r="B71"/>
      <c r="C71" s="190">
        <v>19</v>
      </c>
      <c r="D71" s="90" t="s">
        <v>107</v>
      </c>
      <c r="E71" s="90"/>
      <c r="F71" s="90"/>
      <c r="G71" s="91"/>
      <c r="H71" s="50"/>
      <c r="I71" s="50"/>
      <c r="J71" s="50"/>
      <c r="K71" s="50"/>
      <c r="L71" s="50"/>
      <c r="M71" s="51">
        <f t="shared" si="23"/>
        <v>0</v>
      </c>
    </row>
    <row r="72" spans="2:13" x14ac:dyDescent="0.25">
      <c r="B72"/>
      <c r="C72" s="190">
        <v>20</v>
      </c>
      <c r="D72" s="90" t="s">
        <v>109</v>
      </c>
      <c r="E72" s="163"/>
      <c r="F72" s="163"/>
      <c r="G72" s="91"/>
      <c r="H72" s="50"/>
      <c r="I72" s="50"/>
      <c r="J72" s="50"/>
      <c r="K72" s="50"/>
      <c r="L72" s="50"/>
      <c r="M72" s="51">
        <f t="shared" si="23"/>
        <v>0</v>
      </c>
    </row>
    <row r="73" spans="2:13" x14ac:dyDescent="0.25">
      <c r="B73"/>
      <c r="C73" s="190">
        <v>21</v>
      </c>
      <c r="D73" s="257" t="s">
        <v>77</v>
      </c>
      <c r="E73" s="243"/>
      <c r="F73" s="243"/>
      <c r="G73" s="243"/>
      <c r="H73" s="50"/>
      <c r="I73" s="50"/>
      <c r="J73" s="50"/>
      <c r="K73" s="50"/>
      <c r="L73" s="50"/>
      <c r="M73" s="51">
        <f>SUM(H73:L73)</f>
        <v>0</v>
      </c>
    </row>
    <row r="74" spans="2:13" x14ac:dyDescent="0.25">
      <c r="B74"/>
      <c r="C74" s="190">
        <v>22</v>
      </c>
      <c r="D74" s="90" t="s">
        <v>78</v>
      </c>
      <c r="E74" s="90"/>
      <c r="F74" s="156"/>
      <c r="G74" s="91"/>
      <c r="H74" s="50"/>
      <c r="I74" s="50"/>
      <c r="J74" s="50"/>
      <c r="K74" s="50"/>
      <c r="L74" s="50"/>
      <c r="M74" s="51">
        <f>SUM(H74:L74)</f>
        <v>0</v>
      </c>
    </row>
    <row r="75" spans="2:13" x14ac:dyDescent="0.25">
      <c r="B75"/>
      <c r="C75" s="190">
        <v>23</v>
      </c>
      <c r="D75" s="247" t="s">
        <v>54</v>
      </c>
      <c r="E75" s="247"/>
      <c r="F75" s="247"/>
      <c r="G75" s="248"/>
      <c r="H75" s="50"/>
      <c r="I75" s="50"/>
      <c r="J75" s="50"/>
      <c r="K75" s="50"/>
      <c r="L75" s="50"/>
      <c r="M75" s="51">
        <f>SUM(H75:L75)</f>
        <v>0</v>
      </c>
    </row>
    <row r="76" spans="2:13" x14ac:dyDescent="0.25">
      <c r="B76"/>
      <c r="C76" s="191"/>
      <c r="D76" s="191" t="s">
        <v>49</v>
      </c>
      <c r="E76" s="191"/>
      <c r="F76" s="191"/>
      <c r="G76" s="191"/>
      <c r="H76" s="192">
        <f>SUM(H53:H75)</f>
        <v>0</v>
      </c>
      <c r="I76" s="192">
        <f t="shared" ref="I76:L76" si="24">SUM(I53:I75)</f>
        <v>0</v>
      </c>
      <c r="J76" s="192">
        <f t="shared" si="24"/>
        <v>0</v>
      </c>
      <c r="K76" s="192">
        <f t="shared" si="24"/>
        <v>0</v>
      </c>
      <c r="L76" s="192">
        <f t="shared" si="24"/>
        <v>0</v>
      </c>
      <c r="M76" s="192">
        <f>SUM(H76:L76)</f>
        <v>0</v>
      </c>
    </row>
    <row r="77" spans="2:13" x14ac:dyDescent="0.25">
      <c r="B77"/>
      <c r="M77" s="101"/>
    </row>
    <row r="78" spans="2:13" x14ac:dyDescent="0.25">
      <c r="B78"/>
      <c r="C78" s="43" t="s">
        <v>10</v>
      </c>
      <c r="D78" s="44"/>
      <c r="E78" s="44"/>
      <c r="F78" s="44"/>
      <c r="G78" s="82" t="s">
        <v>52</v>
      </c>
      <c r="H78" s="63"/>
      <c r="I78" s="59"/>
      <c r="J78" s="59"/>
      <c r="K78" s="59"/>
      <c r="L78" s="59"/>
      <c r="M78" s="133"/>
    </row>
    <row r="79" spans="2:13" x14ac:dyDescent="0.25">
      <c r="B79"/>
      <c r="C79" s="81">
        <v>1</v>
      </c>
      <c r="D79" s="44"/>
      <c r="E79" s="44"/>
      <c r="F79" s="44"/>
      <c r="G79" s="45"/>
      <c r="H79" s="50"/>
      <c r="I79" s="50"/>
      <c r="J79" s="50"/>
      <c r="K79" s="50"/>
      <c r="L79" s="50"/>
      <c r="M79" s="51">
        <f t="shared" ref="M79:M89" si="25">SUM(H79:L79)</f>
        <v>0</v>
      </c>
    </row>
    <row r="80" spans="2:13" x14ac:dyDescent="0.25">
      <c r="B80"/>
      <c r="C80" s="81">
        <v>2</v>
      </c>
      <c r="D80" s="44"/>
      <c r="E80" s="44"/>
      <c r="F80" s="44"/>
      <c r="G80" s="45"/>
      <c r="H80" s="50"/>
      <c r="I80" s="50"/>
      <c r="J80" s="50"/>
      <c r="K80" s="50"/>
      <c r="L80" s="50"/>
      <c r="M80" s="51">
        <f t="shared" si="25"/>
        <v>0</v>
      </c>
    </row>
    <row r="81" spans="2:13" x14ac:dyDescent="0.25">
      <c r="B81"/>
      <c r="C81" s="81">
        <v>3</v>
      </c>
      <c r="D81" s="44"/>
      <c r="E81" s="44"/>
      <c r="F81" s="44"/>
      <c r="G81" s="45"/>
      <c r="H81" s="50"/>
      <c r="I81" s="50"/>
      <c r="J81" s="50"/>
      <c r="K81" s="50"/>
      <c r="L81" s="50"/>
      <c r="M81" s="51">
        <f t="shared" si="25"/>
        <v>0</v>
      </c>
    </row>
    <row r="82" spans="2:13" x14ac:dyDescent="0.25">
      <c r="B82"/>
      <c r="C82" s="81">
        <v>4</v>
      </c>
      <c r="D82" s="44"/>
      <c r="E82" s="44"/>
      <c r="F82" s="44"/>
      <c r="G82" s="45"/>
      <c r="H82" s="50"/>
      <c r="I82" s="50"/>
      <c r="J82" s="50"/>
      <c r="K82" s="50"/>
      <c r="L82" s="50"/>
      <c r="M82" s="51">
        <f t="shared" si="25"/>
        <v>0</v>
      </c>
    </row>
    <row r="83" spans="2:13" x14ac:dyDescent="0.25">
      <c r="B83"/>
      <c r="C83" s="81">
        <v>5</v>
      </c>
      <c r="D83" s="44"/>
      <c r="E83" s="44"/>
      <c r="F83" s="44"/>
      <c r="G83" s="45"/>
      <c r="H83" s="50"/>
      <c r="I83" s="50"/>
      <c r="J83" s="50"/>
      <c r="K83" s="50"/>
      <c r="L83" s="50"/>
      <c r="M83" s="51">
        <f t="shared" si="25"/>
        <v>0</v>
      </c>
    </row>
    <row r="84" spans="2:13" x14ac:dyDescent="0.25">
      <c r="B84"/>
      <c r="C84" s="81">
        <v>6</v>
      </c>
      <c r="D84" s="44"/>
      <c r="E84" s="44"/>
      <c r="F84" s="44"/>
      <c r="G84" s="45"/>
      <c r="H84" s="50"/>
      <c r="I84" s="50"/>
      <c r="J84" s="50"/>
      <c r="K84" s="50"/>
      <c r="L84" s="50"/>
      <c r="M84" s="51">
        <f t="shared" si="25"/>
        <v>0</v>
      </c>
    </row>
    <row r="85" spans="2:13" x14ac:dyDescent="0.25">
      <c r="B85"/>
      <c r="C85" s="81">
        <v>7</v>
      </c>
      <c r="D85" s="44"/>
      <c r="E85" s="44"/>
      <c r="F85" s="44"/>
      <c r="G85" s="45"/>
      <c r="H85" s="50"/>
      <c r="I85" s="50"/>
      <c r="J85" s="50"/>
      <c r="K85" s="50"/>
      <c r="L85" s="50"/>
      <c r="M85" s="51">
        <f t="shared" si="25"/>
        <v>0</v>
      </c>
    </row>
    <row r="86" spans="2:13" x14ac:dyDescent="0.25">
      <c r="B86"/>
      <c r="C86" s="81">
        <v>8</v>
      </c>
      <c r="D86" s="44"/>
      <c r="E86" s="44"/>
      <c r="F86" s="44"/>
      <c r="G86" s="45"/>
      <c r="H86" s="50"/>
      <c r="I86" s="50"/>
      <c r="J86" s="50"/>
      <c r="K86" s="50"/>
      <c r="L86" s="50"/>
      <c r="M86" s="51">
        <f t="shared" si="25"/>
        <v>0</v>
      </c>
    </row>
    <row r="87" spans="2:13" x14ac:dyDescent="0.25">
      <c r="B87"/>
      <c r="C87" s="81">
        <v>9</v>
      </c>
      <c r="D87" s="46"/>
      <c r="E87" s="46"/>
      <c r="F87" s="46"/>
      <c r="G87" s="47"/>
      <c r="H87" s="50"/>
      <c r="I87" s="50"/>
      <c r="J87" s="50"/>
      <c r="K87" s="50"/>
      <c r="L87" s="50"/>
      <c r="M87" s="51">
        <f t="shared" si="25"/>
        <v>0</v>
      </c>
    </row>
    <row r="88" spans="2:13" x14ac:dyDescent="0.25">
      <c r="B88"/>
      <c r="C88" s="81">
        <v>10</v>
      </c>
      <c r="D88" s="46"/>
      <c r="E88" s="46"/>
      <c r="F88" s="46"/>
      <c r="G88" s="47"/>
      <c r="H88" s="50"/>
      <c r="I88" s="50"/>
      <c r="J88" s="50"/>
      <c r="K88" s="50"/>
      <c r="L88" s="50"/>
      <c r="M88" s="51">
        <f t="shared" si="25"/>
        <v>0</v>
      </c>
    </row>
    <row r="89" spans="2:13" x14ac:dyDescent="0.25">
      <c r="B89"/>
      <c r="C89" s="139">
        <v>11</v>
      </c>
      <c r="D89" s="46"/>
      <c r="E89" s="46"/>
      <c r="F89" s="46"/>
      <c r="G89" s="47"/>
      <c r="H89" s="50"/>
      <c r="I89" s="50"/>
      <c r="J89" s="50"/>
      <c r="K89" s="50"/>
      <c r="L89" s="50"/>
      <c r="M89" s="51">
        <f t="shared" si="25"/>
        <v>0</v>
      </c>
    </row>
    <row r="90" spans="2:13" x14ac:dyDescent="0.25">
      <c r="B90"/>
      <c r="C90" s="71"/>
      <c r="D90" s="72" t="s">
        <v>50</v>
      </c>
      <c r="E90" s="72"/>
      <c r="F90" s="71"/>
      <c r="G90" s="71"/>
      <c r="H90" s="78">
        <f>SUM(H79:H89)</f>
        <v>0</v>
      </c>
      <c r="I90" s="78">
        <f t="shared" ref="I90:L90" si="26">SUM(I79:I89)</f>
        <v>0</v>
      </c>
      <c r="J90" s="78">
        <f t="shared" si="26"/>
        <v>0</v>
      </c>
      <c r="K90" s="78">
        <f t="shared" si="26"/>
        <v>0</v>
      </c>
      <c r="L90" s="78">
        <f t="shared" si="26"/>
        <v>0</v>
      </c>
      <c r="M90" s="78">
        <f>SUM(H90:L90)</f>
        <v>0</v>
      </c>
    </row>
    <row r="91" spans="2:13" x14ac:dyDescent="0.25">
      <c r="B91"/>
      <c r="C91" s="69"/>
      <c r="D91" s="70" t="s">
        <v>51</v>
      </c>
      <c r="E91" s="70"/>
      <c r="F91" s="69"/>
      <c r="G91" s="69"/>
      <c r="H91" s="77">
        <f>SUM(H76+H90)</f>
        <v>0</v>
      </c>
      <c r="I91" s="77">
        <f t="shared" ref="I91:M91" si="27">SUM(I76+I90)</f>
        <v>0</v>
      </c>
      <c r="J91" s="77">
        <f t="shared" si="27"/>
        <v>0</v>
      </c>
      <c r="K91" s="77">
        <f t="shared" si="27"/>
        <v>0</v>
      </c>
      <c r="L91" s="77">
        <f t="shared" si="27"/>
        <v>0</v>
      </c>
      <c r="M91" s="77">
        <f t="shared" si="27"/>
        <v>0</v>
      </c>
    </row>
    <row r="92" spans="2:13" x14ac:dyDescent="0.25">
      <c r="B92"/>
      <c r="C92"/>
      <c r="D92"/>
      <c r="E92"/>
      <c r="F92"/>
      <c r="G92"/>
      <c r="H92" s="76" t="s">
        <v>0</v>
      </c>
      <c r="I92" s="76" t="s">
        <v>1</v>
      </c>
      <c r="J92" s="76" t="s">
        <v>2</v>
      </c>
      <c r="K92" s="76" t="s">
        <v>3</v>
      </c>
      <c r="L92" s="76" t="s">
        <v>4</v>
      </c>
      <c r="M92" s="76" t="s">
        <v>27</v>
      </c>
    </row>
    <row r="93" spans="2:13" x14ac:dyDescent="0.25">
      <c r="B93" s="26" t="s">
        <v>46</v>
      </c>
      <c r="C93" s="19"/>
      <c r="D93" s="19"/>
      <c r="E93" s="19"/>
      <c r="F93" s="19"/>
      <c r="G93" s="19"/>
      <c r="H93" s="51">
        <f>SUM(H91+H50+H45+H37)</f>
        <v>0</v>
      </c>
      <c r="I93" s="51">
        <f t="shared" ref="I93:L93" si="28">SUM(I91+I50+I45+I37)</f>
        <v>0</v>
      </c>
      <c r="J93" s="51">
        <f t="shared" si="28"/>
        <v>0</v>
      </c>
      <c r="K93" s="51">
        <f t="shared" si="28"/>
        <v>0</v>
      </c>
      <c r="L93" s="51">
        <f t="shared" si="28"/>
        <v>0</v>
      </c>
      <c r="M93" s="51">
        <f>SUM(M91+M50+M45+M37)</f>
        <v>0</v>
      </c>
    </row>
    <row r="94" spans="2:13" x14ac:dyDescent="0.25">
      <c r="B94" s="26" t="s">
        <v>47</v>
      </c>
      <c r="C94" s="19"/>
      <c r="D94" s="19"/>
      <c r="E94" s="19"/>
      <c r="F94" s="19"/>
      <c r="G94" s="19"/>
      <c r="H94" s="51">
        <f>SUM(H93-H45-H66-H68-H69-H70-H71-H72-H90)</f>
        <v>0</v>
      </c>
      <c r="I94" s="51">
        <f t="shared" ref="I94:L94" si="29">SUM(I93-I45-I66-I68-I69-I70-I71-I72-I90)</f>
        <v>0</v>
      </c>
      <c r="J94" s="51">
        <f t="shared" si="29"/>
        <v>0</v>
      </c>
      <c r="K94" s="51">
        <f t="shared" si="29"/>
        <v>0</v>
      </c>
      <c r="L94" s="51">
        <f t="shared" si="29"/>
        <v>0</v>
      </c>
      <c r="M94" s="51">
        <f>M93-M90-M66-M68-M69-M70-M71-M72-M45</f>
        <v>0</v>
      </c>
    </row>
    <row r="95" spans="2:13" x14ac:dyDescent="0.25">
      <c r="B95" s="27" t="s">
        <v>48</v>
      </c>
      <c r="C95" s="28"/>
      <c r="D95" s="28"/>
      <c r="E95" s="28"/>
      <c r="F95" s="28"/>
      <c r="G95" s="28"/>
      <c r="H95" s="79">
        <f>ROUND(H94*$L$1,1)</f>
        <v>0</v>
      </c>
      <c r="I95" s="79">
        <f t="shared" ref="I95:L95" si="30">ROUND(I94*$L$1,1)</f>
        <v>0</v>
      </c>
      <c r="J95" s="79">
        <f t="shared" si="30"/>
        <v>0</v>
      </c>
      <c r="K95" s="79">
        <f t="shared" si="30"/>
        <v>0</v>
      </c>
      <c r="L95" s="79">
        <f t="shared" si="30"/>
        <v>0</v>
      </c>
      <c r="M95" s="79">
        <f>SUM(H95:L95)</f>
        <v>0</v>
      </c>
    </row>
    <row r="96" spans="2:13" x14ac:dyDescent="0.25">
      <c r="B96" s="27" t="s">
        <v>128</v>
      </c>
      <c r="C96" s="28"/>
      <c r="D96" s="28"/>
      <c r="E96" s="28"/>
      <c r="F96" s="28"/>
      <c r="G96" s="28"/>
      <c r="H96" s="79">
        <f>(MIN(50000,SUM($H79:H79))*$L$1)+(MIN(50000,SUM($H80:H80))*$L$1)+(MIN(50000,SUM($H87:H87))*$L$1)</f>
        <v>0</v>
      </c>
      <c r="I96" s="79">
        <f>(MIN(50000,SUM($H79:I79))*$L$1)+(MIN(50000,SUM($H80:I80))*$L$1)+(MIN(50000,SUM($H87:I87))*$L$1)</f>
        <v>0</v>
      </c>
      <c r="J96" s="79">
        <f>(MIN(50000,SUM($H79:J79))*$L$1)+(MIN(50000,SUM($H80:J80))*$L$1)+(MIN(50000,SUM($H87:J87))*$L$1)</f>
        <v>0</v>
      </c>
      <c r="K96" s="79">
        <f>(MIN(50000,SUM($H79:K79))*$L$1)+(MIN(50000,SUM($H80:K80))*$L$1)+(MIN(50000,SUM($H87:K87))*$L$1)</f>
        <v>0</v>
      </c>
      <c r="L96" s="79">
        <f>(MIN(50000,SUM($H79:L79))*$L$1)+(MIN(50000,SUM($H80:L80))*$L$1)+(MIN(50000,SUM($H87:L87))*$L$1)</f>
        <v>0</v>
      </c>
      <c r="M96" s="79">
        <f>SUM(H96:L96)</f>
        <v>0</v>
      </c>
    </row>
    <row r="97" spans="2:13" ht="15.75" thickBot="1" x14ac:dyDescent="0.3">
      <c r="B97" s="24" t="s">
        <v>28</v>
      </c>
      <c r="C97" s="25"/>
      <c r="D97" s="25"/>
      <c r="E97" s="25"/>
      <c r="F97" s="25"/>
      <c r="G97" s="25"/>
      <c r="H97" s="80">
        <f>H93+H95+H96</f>
        <v>0</v>
      </c>
      <c r="I97" s="80">
        <f>I93+I95+I96</f>
        <v>0</v>
      </c>
      <c r="J97" s="80">
        <f>J93+J95+J96</f>
        <v>0</v>
      </c>
      <c r="K97" s="80">
        <f>K93+K95+K96</f>
        <v>0</v>
      </c>
      <c r="L97" s="80">
        <f>L93+L95+L96</f>
        <v>0</v>
      </c>
      <c r="M97" s="80">
        <f>SUM(M93+M95+M96)</f>
        <v>0</v>
      </c>
    </row>
    <row r="98" spans="2:13" x14ac:dyDescent="0.25">
      <c r="B98" s="36"/>
      <c r="C98" s="37"/>
      <c r="D98" s="37"/>
      <c r="E98" s="37"/>
      <c r="F98" s="37"/>
      <c r="G98" s="37"/>
      <c r="H98" s="64"/>
      <c r="I98" s="64"/>
      <c r="J98" s="64"/>
      <c r="K98" s="64"/>
      <c r="L98" s="64"/>
      <c r="M98" s="64"/>
    </row>
    <row r="99" spans="2:13" x14ac:dyDescent="0.25">
      <c r="B99" s="38"/>
      <c r="C99" s="38"/>
      <c r="D99" s="38"/>
      <c r="E99" s="38"/>
      <c r="L99" s="1" t="s">
        <v>90</v>
      </c>
      <c r="M99" s="94">
        <f>M95+M96</f>
        <v>0</v>
      </c>
    </row>
  </sheetData>
  <mergeCells count="42">
    <mergeCell ref="C24:C27"/>
    <mergeCell ref="C10:C13"/>
    <mergeCell ref="C15:C20"/>
    <mergeCell ref="D15:F15"/>
    <mergeCell ref="D16:F16"/>
    <mergeCell ref="D17:F17"/>
    <mergeCell ref="D18:F18"/>
    <mergeCell ref="D19:F19"/>
    <mergeCell ref="D20:F20"/>
    <mergeCell ref="B8:E8"/>
    <mergeCell ref="D1:E1"/>
    <mergeCell ref="D2:E2"/>
    <mergeCell ref="D3:E3"/>
    <mergeCell ref="D4:E4"/>
    <mergeCell ref="D5:E5"/>
    <mergeCell ref="C29:C34"/>
    <mergeCell ref="D29:F29"/>
    <mergeCell ref="D30:F30"/>
    <mergeCell ref="D31:F31"/>
    <mergeCell ref="D32:F32"/>
    <mergeCell ref="D33:F33"/>
    <mergeCell ref="D34:F34"/>
    <mergeCell ref="D57:G57"/>
    <mergeCell ref="D40:G40"/>
    <mergeCell ref="D41:G41"/>
    <mergeCell ref="D42:G42"/>
    <mergeCell ref="D43:G43"/>
    <mergeCell ref="D44:G44"/>
    <mergeCell ref="D48:G48"/>
    <mergeCell ref="D49:G49"/>
    <mergeCell ref="D53:G53"/>
    <mergeCell ref="D54:G54"/>
    <mergeCell ref="D55:G55"/>
    <mergeCell ref="D56:G56"/>
    <mergeCell ref="D73:G73"/>
    <mergeCell ref="D75:G75"/>
    <mergeCell ref="D58:G58"/>
    <mergeCell ref="D62:G62"/>
    <mergeCell ref="D59:G59"/>
    <mergeCell ref="D60:G60"/>
    <mergeCell ref="D61:G61"/>
    <mergeCell ref="D66:G66"/>
  </mergeCells>
  <pageMargins left="0.7" right="0.7" top="0.75" bottom="0.75" header="0.3" footer="0.3"/>
  <pageSetup scale="7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R99"/>
  <sheetViews>
    <sheetView topLeftCell="A11" workbookViewId="0">
      <selection activeCell="R7" sqref="R7"/>
    </sheetView>
  </sheetViews>
  <sheetFormatPr defaultColWidth="9.140625" defaultRowHeight="15" x14ac:dyDescent="0.25"/>
  <cols>
    <col min="1" max="1" width="1.5703125" style="1" customWidth="1"/>
    <col min="2" max="2" width="3.42578125" style="1" customWidth="1"/>
    <col min="3" max="3" width="7.140625" style="1" customWidth="1"/>
    <col min="4" max="4" width="12.85546875" style="1" customWidth="1"/>
    <col min="5" max="5" width="9.7109375" style="1" customWidth="1"/>
    <col min="6" max="6" width="7.5703125" style="1" customWidth="1"/>
    <col min="7" max="7" width="14.85546875" style="1" customWidth="1"/>
    <col min="8" max="8" width="13.42578125" style="1" customWidth="1"/>
    <col min="9" max="9" width="14.42578125" style="1" customWidth="1"/>
    <col min="10" max="11" width="13.42578125" style="1" customWidth="1"/>
    <col min="12" max="12" width="13.140625" style="1" customWidth="1"/>
    <col min="13" max="13" width="12.85546875" style="1" customWidth="1"/>
    <col min="14" max="14" width="9.140625" style="1"/>
    <col min="15" max="15" width="10.28515625" style="1" bestFit="1" customWidth="1"/>
    <col min="16" max="16384" width="9.140625" style="1"/>
  </cols>
  <sheetData>
    <row r="1" spans="2:14" x14ac:dyDescent="0.25">
      <c r="B1"/>
      <c r="C1" s="2"/>
      <c r="D1" s="228" t="s">
        <v>26</v>
      </c>
      <c r="E1" s="229"/>
      <c r="F1" s="29"/>
      <c r="G1" s="30"/>
      <c r="H1" s="30"/>
      <c r="I1" s="30"/>
      <c r="J1" s="3"/>
      <c r="K1" s="3" t="s">
        <v>29</v>
      </c>
      <c r="L1" s="223">
        <f>'PI 1'!L1</f>
        <v>0.41649999999999998</v>
      </c>
      <c r="M1" s="224" t="s">
        <v>110</v>
      </c>
    </row>
    <row r="2" spans="2:14" x14ac:dyDescent="0.25">
      <c r="B2"/>
      <c r="C2" s="2"/>
      <c r="D2" s="230" t="s">
        <v>13</v>
      </c>
      <c r="E2" s="231"/>
      <c r="F2" s="104"/>
      <c r="G2" s="31"/>
      <c r="H2" s="5"/>
      <c r="I2" s="5"/>
      <c r="J2"/>
      <c r="K2"/>
      <c r="L2"/>
      <c r="M2" s="6"/>
    </row>
    <row r="3" spans="2:14" x14ac:dyDescent="0.25">
      <c r="B3"/>
      <c r="C3" s="2"/>
      <c r="D3" s="230" t="s">
        <v>14</v>
      </c>
      <c r="E3" s="231"/>
      <c r="F3" s="104"/>
      <c r="G3" s="31"/>
      <c r="H3" s="32"/>
      <c r="I3" s="32"/>
      <c r="J3" s="5"/>
      <c r="K3" s="5"/>
      <c r="L3" s="5"/>
      <c r="M3" s="7"/>
    </row>
    <row r="4" spans="2:14" x14ac:dyDescent="0.25">
      <c r="B4"/>
      <c r="C4" s="2"/>
      <c r="D4" s="230" t="s">
        <v>11</v>
      </c>
      <c r="E4" s="231"/>
      <c r="F4" s="33"/>
      <c r="G4" s="33"/>
      <c r="H4" s="33"/>
      <c r="I4" s="33"/>
      <c r="J4" s="5"/>
      <c r="K4" s="5"/>
      <c r="L4" s="5"/>
      <c r="M4" s="7"/>
    </row>
    <row r="5" spans="2:14" ht="16.5" thickBot="1" x14ac:dyDescent="0.3">
      <c r="B5"/>
      <c r="C5" s="2"/>
      <c r="D5" s="232" t="s">
        <v>12</v>
      </c>
      <c r="E5" s="233"/>
      <c r="F5" s="93"/>
      <c r="G5" s="34"/>
      <c r="H5" s="34"/>
      <c r="I5" s="34"/>
      <c r="J5" s="8"/>
      <c r="K5" s="8"/>
      <c r="L5" s="8"/>
      <c r="M5" s="9"/>
    </row>
    <row r="6" spans="2:14" ht="6.75" customHeight="1" thickBot="1" x14ac:dyDescent="0.3">
      <c r="B6"/>
      <c r="C6" s="2"/>
      <c r="D6" s="2"/>
      <c r="E6" s="2"/>
      <c r="F6" s="5"/>
      <c r="G6" s="5"/>
      <c r="H6" s="5"/>
      <c r="I6" s="5"/>
      <c r="J6" s="5"/>
      <c r="K6" s="5"/>
      <c r="L6" s="5"/>
      <c r="M6" s="5"/>
    </row>
    <row r="7" spans="2:14" ht="15.75" thickBot="1" x14ac:dyDescent="0.3">
      <c r="B7" s="85"/>
      <c r="C7" s="86"/>
      <c r="D7" s="86"/>
      <c r="E7" s="86"/>
      <c r="F7" s="86"/>
      <c r="G7" s="86"/>
      <c r="H7" s="87" t="s">
        <v>0</v>
      </c>
      <c r="I7" s="87" t="s">
        <v>1</v>
      </c>
      <c r="J7" s="87" t="s">
        <v>2</v>
      </c>
      <c r="K7" s="87" t="s">
        <v>3</v>
      </c>
      <c r="L7" s="87" t="s">
        <v>4</v>
      </c>
      <c r="M7" s="88" t="s">
        <v>16</v>
      </c>
    </row>
    <row r="8" spans="2:14" x14ac:dyDescent="0.25">
      <c r="B8" s="226" t="s">
        <v>15</v>
      </c>
      <c r="C8" s="227"/>
      <c r="D8" s="227"/>
      <c r="E8" s="227"/>
      <c r="F8" s="42"/>
      <c r="G8" s="42"/>
      <c r="H8" s="42"/>
      <c r="I8" s="42"/>
      <c r="J8" s="42"/>
      <c r="K8" s="42"/>
      <c r="L8" s="42"/>
      <c r="M8" s="10"/>
    </row>
    <row r="9" spans="2:14" ht="51.75" x14ac:dyDescent="0.25">
      <c r="B9"/>
      <c r="C9" s="11" t="s">
        <v>53</v>
      </c>
      <c r="D9" s="12"/>
      <c r="E9" s="122" t="s">
        <v>82</v>
      </c>
      <c r="F9" s="123" t="s">
        <v>83</v>
      </c>
      <c r="G9" s="124" t="s">
        <v>84</v>
      </c>
      <c r="H9" s="12"/>
      <c r="I9" s="12"/>
      <c r="J9" s="12"/>
      <c r="K9" s="12"/>
      <c r="L9" s="12"/>
      <c r="M9" s="13"/>
    </row>
    <row r="10" spans="2:14" x14ac:dyDescent="0.25">
      <c r="C10" s="234" t="s">
        <v>80</v>
      </c>
      <c r="D10" s="35"/>
      <c r="E10" s="41"/>
      <c r="F10" s="41"/>
      <c r="G10" s="41"/>
      <c r="H10" s="50"/>
      <c r="I10" s="50"/>
      <c r="J10" s="50"/>
      <c r="K10" s="50"/>
      <c r="L10" s="50"/>
      <c r="M10" s="51">
        <f>SUM(H10:L10)</f>
        <v>0</v>
      </c>
      <c r="N10" s="125" t="s">
        <v>85</v>
      </c>
    </row>
    <row r="11" spans="2:14" x14ac:dyDescent="0.25">
      <c r="C11" s="235"/>
      <c r="D11" s="35"/>
      <c r="E11" s="121"/>
      <c r="F11" s="121"/>
      <c r="G11" s="121"/>
      <c r="H11" s="50"/>
      <c r="I11" s="50"/>
      <c r="J11" s="50"/>
      <c r="K11" s="50"/>
      <c r="L11" s="50"/>
      <c r="M11" s="51">
        <f>SUM(H11:L11)</f>
        <v>0</v>
      </c>
      <c r="N11" s="126" t="s">
        <v>86</v>
      </c>
    </row>
    <row r="12" spans="2:14" x14ac:dyDescent="0.25">
      <c r="C12" s="235"/>
      <c r="D12" s="35"/>
      <c r="E12" s="121"/>
      <c r="F12" s="121"/>
      <c r="G12" s="121"/>
      <c r="H12" s="50"/>
      <c r="I12" s="50"/>
      <c r="J12" s="50"/>
      <c r="K12" s="50"/>
      <c r="L12" s="50"/>
      <c r="M12" s="51">
        <f>SUM(H12:L12)</f>
        <v>0</v>
      </c>
      <c r="N12" s="126" t="s">
        <v>87</v>
      </c>
    </row>
    <row r="13" spans="2:14" x14ac:dyDescent="0.25">
      <c r="C13" s="236"/>
      <c r="D13" s="35"/>
      <c r="E13" s="121"/>
      <c r="F13" s="121"/>
      <c r="G13" s="121"/>
      <c r="H13" s="50"/>
      <c r="I13" s="50"/>
      <c r="J13" s="50"/>
      <c r="K13" s="50"/>
      <c r="L13" s="50"/>
      <c r="M13" s="51">
        <f>SUM(H13:L13)</f>
        <v>0</v>
      </c>
      <c r="N13" s="126" t="s">
        <v>131</v>
      </c>
    </row>
    <row r="14" spans="2:14" x14ac:dyDescent="0.25">
      <c r="C14" s="14"/>
      <c r="D14" s="14"/>
      <c r="E14" s="14"/>
      <c r="F14" s="14"/>
      <c r="G14" s="14" t="s">
        <v>34</v>
      </c>
      <c r="H14" s="52"/>
      <c r="I14" s="52"/>
      <c r="J14" s="52"/>
      <c r="K14" s="52"/>
      <c r="L14" s="52"/>
      <c r="M14" s="52"/>
      <c r="N14"/>
    </row>
    <row r="15" spans="2:14" x14ac:dyDescent="0.25">
      <c r="C15" s="237" t="s">
        <v>6</v>
      </c>
      <c r="D15" s="240" t="s">
        <v>7</v>
      </c>
      <c r="E15" s="241"/>
      <c r="F15" s="242"/>
      <c r="G15" s="41"/>
      <c r="H15" s="50"/>
      <c r="I15" s="50"/>
      <c r="J15" s="50"/>
      <c r="K15" s="50"/>
      <c r="L15" s="50"/>
      <c r="M15" s="51">
        <f t="shared" ref="M15:M20" si="0">SUM(H15:L15)</f>
        <v>0</v>
      </c>
      <c r="N15"/>
    </row>
    <row r="16" spans="2:14" ht="16.5" customHeight="1" x14ac:dyDescent="0.25">
      <c r="C16" s="238"/>
      <c r="D16" s="254" t="s">
        <v>32</v>
      </c>
      <c r="E16" s="255"/>
      <c r="F16" s="256"/>
      <c r="G16" s="41"/>
      <c r="H16" s="50"/>
      <c r="I16" s="50"/>
      <c r="J16" s="50"/>
      <c r="K16" s="50"/>
      <c r="L16" s="50"/>
      <c r="M16" s="51">
        <f t="shared" si="0"/>
        <v>0</v>
      </c>
      <c r="N16"/>
    </row>
    <row r="17" spans="2:18" x14ac:dyDescent="0.25">
      <c r="C17" s="238"/>
      <c r="D17" s="240" t="s">
        <v>8</v>
      </c>
      <c r="E17" s="241"/>
      <c r="F17" s="242"/>
      <c r="G17" s="41"/>
      <c r="H17" s="50"/>
      <c r="I17" s="50"/>
      <c r="J17" s="50"/>
      <c r="K17" s="50"/>
      <c r="L17" s="50"/>
      <c r="M17" s="51">
        <f t="shared" si="0"/>
        <v>0</v>
      </c>
      <c r="N17"/>
    </row>
    <row r="18" spans="2:18" x14ac:dyDescent="0.25">
      <c r="C18" s="238"/>
      <c r="D18" s="240" t="s">
        <v>9</v>
      </c>
      <c r="E18" s="241"/>
      <c r="F18" s="242"/>
      <c r="G18" s="41"/>
      <c r="H18" s="50"/>
      <c r="I18" s="50"/>
      <c r="J18" s="50"/>
      <c r="K18" s="50"/>
      <c r="L18" s="50"/>
      <c r="M18" s="51">
        <f t="shared" si="0"/>
        <v>0</v>
      </c>
      <c r="N18"/>
    </row>
    <row r="19" spans="2:18" x14ac:dyDescent="0.25">
      <c r="C19" s="238"/>
      <c r="D19" s="240" t="s">
        <v>33</v>
      </c>
      <c r="E19" s="241"/>
      <c r="F19" s="242"/>
      <c r="G19" s="41"/>
      <c r="H19" s="50"/>
      <c r="I19" s="50"/>
      <c r="J19" s="50"/>
      <c r="K19" s="50"/>
      <c r="L19" s="50"/>
      <c r="M19" s="51">
        <f t="shared" si="0"/>
        <v>0</v>
      </c>
      <c r="N19"/>
    </row>
    <row r="20" spans="2:18" x14ac:dyDescent="0.25">
      <c r="C20" s="238"/>
      <c r="D20" s="240" t="s">
        <v>44</v>
      </c>
      <c r="E20" s="241"/>
      <c r="F20" s="242"/>
      <c r="G20" s="41"/>
      <c r="H20" s="50"/>
      <c r="I20" s="50"/>
      <c r="J20" s="50"/>
      <c r="K20" s="50"/>
      <c r="L20" s="50"/>
      <c r="M20" s="51">
        <f t="shared" si="0"/>
        <v>0</v>
      </c>
      <c r="N20"/>
    </row>
    <row r="21" spans="2:18" x14ac:dyDescent="0.25">
      <c r="C21" s="22"/>
      <c r="D21" s="23" t="s">
        <v>18</v>
      </c>
      <c r="E21" s="23"/>
      <c r="F21" s="23"/>
      <c r="G21" s="23"/>
      <c r="H21" s="53">
        <f t="shared" ref="H21:M21" si="1">SUM(H10:H20)</f>
        <v>0</v>
      </c>
      <c r="I21" s="53">
        <f t="shared" si="1"/>
        <v>0</v>
      </c>
      <c r="J21" s="53">
        <f t="shared" si="1"/>
        <v>0</v>
      </c>
      <c r="K21" s="53">
        <f t="shared" si="1"/>
        <v>0</v>
      </c>
      <c r="L21" s="53">
        <f t="shared" si="1"/>
        <v>0</v>
      </c>
      <c r="M21" s="54">
        <f t="shared" si="1"/>
        <v>0</v>
      </c>
      <c r="N21"/>
    </row>
    <row r="22" spans="2:18" ht="6.75" customHeight="1" x14ac:dyDescent="0.25">
      <c r="C22"/>
      <c r="D22"/>
      <c r="E22"/>
      <c r="F22"/>
      <c r="G22"/>
      <c r="H22" s="55"/>
      <c r="I22" s="55"/>
      <c r="J22" s="55"/>
      <c r="K22" s="55"/>
      <c r="L22" s="55"/>
      <c r="M22" s="55"/>
      <c r="N22"/>
    </row>
    <row r="23" spans="2:18" ht="15.75" thickBot="1" x14ac:dyDescent="0.3">
      <c r="C23" s="11" t="s">
        <v>19</v>
      </c>
      <c r="D23" s="12"/>
      <c r="E23" s="12"/>
      <c r="F23" s="12"/>
      <c r="G23" s="128" t="s">
        <v>20</v>
      </c>
      <c r="H23" s="56"/>
      <c r="I23" s="56"/>
      <c r="J23" s="56"/>
      <c r="K23" s="56"/>
      <c r="L23" s="56"/>
      <c r="M23" s="57"/>
      <c r="N23" s="171" t="s">
        <v>111</v>
      </c>
    </row>
    <row r="24" spans="2:18" ht="15.75" thickBot="1" x14ac:dyDescent="0.3">
      <c r="C24" s="234" t="s">
        <v>17</v>
      </c>
      <c r="D24" s="20">
        <f>D10</f>
        <v>0</v>
      </c>
      <c r="E24" s="19"/>
      <c r="F24" s="19"/>
      <c r="G24" s="129">
        <v>0.42749999999999999</v>
      </c>
      <c r="H24" s="127">
        <f>ROUND(H10*$G$24,0)</f>
        <v>0</v>
      </c>
      <c r="I24" s="114">
        <f t="shared" ref="I24:L24" si="2">ROUND(I10*$G$24,0)</f>
        <v>0</v>
      </c>
      <c r="J24" s="114">
        <f t="shared" si="2"/>
        <v>0</v>
      </c>
      <c r="K24" s="114">
        <f t="shared" si="2"/>
        <v>0</v>
      </c>
      <c r="L24" s="114">
        <f t="shared" si="2"/>
        <v>0</v>
      </c>
      <c r="M24" s="51">
        <f>SUM(H24:L24)</f>
        <v>0</v>
      </c>
      <c r="N24" s="125" t="s">
        <v>85</v>
      </c>
    </row>
    <row r="25" spans="2:18" ht="15.75" thickBot="1" x14ac:dyDescent="0.3">
      <c r="C25" s="235"/>
      <c r="D25" s="20">
        <f t="shared" ref="D25:D27" si="3">D11</f>
        <v>0</v>
      </c>
      <c r="E25" s="19"/>
      <c r="F25" s="19"/>
      <c r="G25" s="129">
        <v>0.42749999999999999</v>
      </c>
      <c r="H25" s="127">
        <f>ROUND(H11*$G$25,0)</f>
        <v>0</v>
      </c>
      <c r="I25" s="114">
        <f t="shared" ref="I25:L25" si="4">ROUND(I11*$G$25,0)</f>
        <v>0</v>
      </c>
      <c r="J25" s="114">
        <f t="shared" si="4"/>
        <v>0</v>
      </c>
      <c r="K25" s="114">
        <f t="shared" si="4"/>
        <v>0</v>
      </c>
      <c r="L25" s="114">
        <f t="shared" si="4"/>
        <v>0</v>
      </c>
      <c r="M25" s="51">
        <f>SUM(H25:L25)</f>
        <v>0</v>
      </c>
      <c r="N25" s="126" t="s">
        <v>86</v>
      </c>
    </row>
    <row r="26" spans="2:18" ht="15.75" thickBot="1" x14ac:dyDescent="0.3">
      <c r="C26" s="235"/>
      <c r="D26" s="20">
        <f t="shared" si="3"/>
        <v>0</v>
      </c>
      <c r="E26" s="19"/>
      <c r="F26" s="19"/>
      <c r="G26" s="129">
        <v>0.42749999999999999</v>
      </c>
      <c r="H26" s="127">
        <f>ROUND(H12*$G$26,0)</f>
        <v>0</v>
      </c>
      <c r="I26" s="114">
        <f t="shared" ref="I26" si="5">I12*G26</f>
        <v>0</v>
      </c>
      <c r="J26" s="114">
        <f t="shared" ref="J26" si="6">J12*G26</f>
        <v>0</v>
      </c>
      <c r="K26" s="114">
        <f t="shared" ref="K26" si="7">K12*G26</f>
        <v>0</v>
      </c>
      <c r="L26" s="114">
        <f t="shared" ref="L26" si="8">L12*G26</f>
        <v>0</v>
      </c>
      <c r="M26" s="51">
        <f>SUM(H26:L26)</f>
        <v>0</v>
      </c>
      <c r="N26" s="126" t="s">
        <v>87</v>
      </c>
    </row>
    <row r="27" spans="2:18" x14ac:dyDescent="0.25">
      <c r="B27"/>
      <c r="C27" s="236"/>
      <c r="D27" s="20">
        <f t="shared" si="3"/>
        <v>0</v>
      </c>
      <c r="E27" s="19"/>
      <c r="F27" s="19"/>
      <c r="G27" s="129">
        <v>0.42749999999999999</v>
      </c>
      <c r="H27" s="127">
        <f>ROUND(H13*$G$27,0)</f>
        <v>0</v>
      </c>
      <c r="I27" s="114">
        <f t="shared" ref="I27:L27" si="9">ROUND(I13*$G$27,0)</f>
        <v>0</v>
      </c>
      <c r="J27" s="114">
        <f t="shared" si="9"/>
        <v>0</v>
      </c>
      <c r="K27" s="114">
        <f t="shared" si="9"/>
        <v>0</v>
      </c>
      <c r="L27" s="114">
        <f t="shared" si="9"/>
        <v>0</v>
      </c>
      <c r="M27" s="51">
        <f>SUM(H27:L27)</f>
        <v>0</v>
      </c>
      <c r="N27" s="126" t="s">
        <v>131</v>
      </c>
    </row>
    <row r="28" spans="2:18" x14ac:dyDescent="0.25">
      <c r="B28"/>
      <c r="C28" s="15"/>
      <c r="D28" s="15"/>
      <c r="E28" s="15"/>
      <c r="F28" s="15"/>
      <c r="G28" s="15"/>
      <c r="H28" s="58"/>
      <c r="I28" s="58"/>
      <c r="J28" s="58"/>
      <c r="K28" s="58"/>
      <c r="L28" s="58"/>
      <c r="M28" s="58"/>
    </row>
    <row r="29" spans="2:18" x14ac:dyDescent="0.25">
      <c r="B29"/>
      <c r="C29" s="237" t="s">
        <v>6</v>
      </c>
      <c r="D29" s="240" t="str">
        <f t="shared" ref="D29:D34" si="10">D15</f>
        <v>PostDoctoral Associates</v>
      </c>
      <c r="E29" s="241"/>
      <c r="F29" s="242"/>
      <c r="G29" s="21">
        <v>0.42749999999999999</v>
      </c>
      <c r="H29" s="114">
        <f>ROUND(H15*$G$29,0)</f>
        <v>0</v>
      </c>
      <c r="I29" s="114">
        <f t="shared" ref="I29:L29" si="11">ROUND(I15*$G$29,0)</f>
        <v>0</v>
      </c>
      <c r="J29" s="114">
        <f t="shared" si="11"/>
        <v>0</v>
      </c>
      <c r="K29" s="114">
        <f t="shared" si="11"/>
        <v>0</v>
      </c>
      <c r="L29" s="114">
        <f t="shared" si="11"/>
        <v>0</v>
      </c>
      <c r="M29" s="51">
        <f t="shared" ref="M29:M34" si="12">SUM(H29:L29)</f>
        <v>0</v>
      </c>
    </row>
    <row r="30" spans="2:18" ht="18" customHeight="1" x14ac:dyDescent="0.25">
      <c r="B30"/>
      <c r="C30" s="238"/>
      <c r="D30" s="240" t="str">
        <f t="shared" si="10"/>
        <v>Other Professionals (Techs, etc.)</v>
      </c>
      <c r="E30" s="241"/>
      <c r="F30" s="242"/>
      <c r="G30" s="21">
        <v>0.42749999999999999</v>
      </c>
      <c r="H30" s="114">
        <f>ROUND(H16*$G$30,0)</f>
        <v>0</v>
      </c>
      <c r="I30" s="114">
        <f t="shared" ref="I30:L30" si="13">ROUND(I16*$G$30,0)</f>
        <v>0</v>
      </c>
      <c r="J30" s="114">
        <f t="shared" si="13"/>
        <v>0</v>
      </c>
      <c r="K30" s="114">
        <f t="shared" si="13"/>
        <v>0</v>
      </c>
      <c r="L30" s="114">
        <f t="shared" si="13"/>
        <v>0</v>
      </c>
      <c r="M30" s="51">
        <f t="shared" si="12"/>
        <v>0</v>
      </c>
    </row>
    <row r="31" spans="2:18" x14ac:dyDescent="0.25">
      <c r="B31"/>
      <c r="C31" s="238"/>
      <c r="D31" s="240" t="str">
        <f t="shared" si="10"/>
        <v>Admin/Clerical</v>
      </c>
      <c r="E31" s="241"/>
      <c r="F31" s="242"/>
      <c r="G31" s="21">
        <v>0.42749999999999999</v>
      </c>
      <c r="H31" s="114">
        <f>ROUND(H17*$G$31,0)</f>
        <v>0</v>
      </c>
      <c r="I31" s="114">
        <f t="shared" ref="I31:L31" si="14">ROUND(I17*$G$31,0)</f>
        <v>0</v>
      </c>
      <c r="J31" s="114">
        <f t="shared" si="14"/>
        <v>0</v>
      </c>
      <c r="K31" s="114">
        <f t="shared" si="14"/>
        <v>0</v>
      </c>
      <c r="L31" s="114">
        <f t="shared" si="14"/>
        <v>0</v>
      </c>
      <c r="M31" s="51">
        <f t="shared" si="12"/>
        <v>0</v>
      </c>
    </row>
    <row r="32" spans="2:18" x14ac:dyDescent="0.25">
      <c r="B32"/>
      <c r="C32" s="238"/>
      <c r="D32" s="240" t="str">
        <f t="shared" si="10"/>
        <v>Graduate Students</v>
      </c>
      <c r="E32" s="241"/>
      <c r="F32" s="242"/>
      <c r="G32" s="21">
        <v>0.26</v>
      </c>
      <c r="H32" s="114">
        <f>ROUND(H18*$G$32,0)</f>
        <v>0</v>
      </c>
      <c r="I32" s="114">
        <f t="shared" ref="I32:L32" si="15">ROUND(I18*$G$32,0)</f>
        <v>0</v>
      </c>
      <c r="J32" s="114">
        <f t="shared" si="15"/>
        <v>0</v>
      </c>
      <c r="K32" s="114">
        <f t="shared" si="15"/>
        <v>0</v>
      </c>
      <c r="L32" s="114">
        <f t="shared" si="15"/>
        <v>0</v>
      </c>
      <c r="M32" s="51">
        <f t="shared" si="12"/>
        <v>0</v>
      </c>
      <c r="R32" s="1">
        <f>SUM(M1)</f>
        <v>0</v>
      </c>
    </row>
    <row r="33" spans="2:13" x14ac:dyDescent="0.25">
      <c r="B33"/>
      <c r="C33" s="238"/>
      <c r="D33" s="240" t="str">
        <f t="shared" si="10"/>
        <v>Udergraduates</v>
      </c>
      <c r="E33" s="241"/>
      <c r="F33" s="242"/>
      <c r="G33" s="21">
        <v>1.4999999999999999E-2</v>
      </c>
      <c r="H33" s="114">
        <f>ROUND(H19*$G$33,0)</f>
        <v>0</v>
      </c>
      <c r="I33" s="114">
        <f t="shared" ref="I33:L33" si="16">ROUND(I19*$G$33,0)</f>
        <v>0</v>
      </c>
      <c r="J33" s="114">
        <f t="shared" si="16"/>
        <v>0</v>
      </c>
      <c r="K33" s="114">
        <f t="shared" si="16"/>
        <v>0</v>
      </c>
      <c r="L33" s="114">
        <f t="shared" si="16"/>
        <v>0</v>
      </c>
      <c r="M33" s="51">
        <f t="shared" si="12"/>
        <v>0</v>
      </c>
    </row>
    <row r="34" spans="2:13" x14ac:dyDescent="0.25">
      <c r="B34"/>
      <c r="C34" s="239"/>
      <c r="D34" s="240" t="str">
        <f t="shared" si="10"/>
        <v>Temp</v>
      </c>
      <c r="E34" s="241"/>
      <c r="F34" s="242"/>
      <c r="G34" s="21">
        <v>0.245</v>
      </c>
      <c r="H34" s="114">
        <f>ROUND(H20*$G$34,0)</f>
        <v>0</v>
      </c>
      <c r="I34" s="114">
        <f t="shared" ref="I34:L34" si="17">ROUND(I20*$G$34,0)</f>
        <v>0</v>
      </c>
      <c r="J34" s="114">
        <f t="shared" si="17"/>
        <v>0</v>
      </c>
      <c r="K34" s="114">
        <f t="shared" si="17"/>
        <v>0</v>
      </c>
      <c r="L34" s="114">
        <f t="shared" si="17"/>
        <v>0</v>
      </c>
      <c r="M34" s="51">
        <f t="shared" si="12"/>
        <v>0</v>
      </c>
    </row>
    <row r="35" spans="2:13" x14ac:dyDescent="0.25">
      <c r="B35"/>
      <c r="C35" s="73"/>
      <c r="D35" s="74" t="s">
        <v>21</v>
      </c>
      <c r="E35" s="74"/>
      <c r="F35" s="74"/>
      <c r="G35" s="115"/>
      <c r="H35" s="75">
        <f t="shared" ref="H35:M35" si="18">SUM(H24:H34)</f>
        <v>0</v>
      </c>
      <c r="I35" s="75">
        <f>SUM(I24:I34)</f>
        <v>0</v>
      </c>
      <c r="J35" s="75">
        <f t="shared" si="18"/>
        <v>0</v>
      </c>
      <c r="K35" s="75">
        <f t="shared" si="18"/>
        <v>0</v>
      </c>
      <c r="L35" s="75">
        <f t="shared" si="18"/>
        <v>0</v>
      </c>
      <c r="M35" s="75">
        <f t="shared" si="18"/>
        <v>0</v>
      </c>
    </row>
    <row r="36" spans="2:13" ht="6.75" customHeight="1" x14ac:dyDescent="0.25">
      <c r="B36"/>
      <c r="C36"/>
      <c r="D36"/>
      <c r="E36"/>
      <c r="F36"/>
      <c r="G36" s="116"/>
      <c r="H36" s="55"/>
      <c r="I36" s="55"/>
      <c r="J36" s="55"/>
      <c r="K36" s="55"/>
      <c r="L36" s="55"/>
      <c r="M36" s="55"/>
    </row>
    <row r="37" spans="2:13" x14ac:dyDescent="0.25">
      <c r="B37"/>
      <c r="C37" s="65"/>
      <c r="D37" s="66" t="s">
        <v>22</v>
      </c>
      <c r="E37" s="66"/>
      <c r="F37" s="66"/>
      <c r="G37" s="117"/>
      <c r="H37" s="68">
        <f t="shared" ref="H37:M37" si="19">SUM(H21,H35)</f>
        <v>0</v>
      </c>
      <c r="I37" s="68">
        <f t="shared" si="19"/>
        <v>0</v>
      </c>
      <c r="J37" s="68">
        <f t="shared" si="19"/>
        <v>0</v>
      </c>
      <c r="K37" s="68">
        <f>SUM(K21,K35)</f>
        <v>0</v>
      </c>
      <c r="L37" s="68">
        <f t="shared" si="19"/>
        <v>0</v>
      </c>
      <c r="M37" s="68">
        <f t="shared" si="19"/>
        <v>0</v>
      </c>
    </row>
    <row r="38" spans="2:13" ht="6.75" customHeight="1" x14ac:dyDescent="0.25">
      <c r="B38"/>
      <c r="C38"/>
      <c r="D38"/>
      <c r="E38"/>
      <c r="F38"/>
      <c r="G38" s="116"/>
      <c r="H38" s="55"/>
      <c r="I38" s="55"/>
      <c r="J38" s="55"/>
      <c r="K38" s="55"/>
      <c r="L38" s="55"/>
      <c r="M38" s="55"/>
    </row>
    <row r="39" spans="2:13" x14ac:dyDescent="0.25">
      <c r="B39" s="16" t="s">
        <v>45</v>
      </c>
      <c r="C39" s="17"/>
      <c r="D39" s="17"/>
      <c r="E39" s="17"/>
      <c r="F39" s="17"/>
      <c r="G39" s="118"/>
      <c r="H39" s="59"/>
      <c r="I39" s="59"/>
      <c r="J39" s="59"/>
      <c r="K39" s="59"/>
      <c r="L39" s="59"/>
      <c r="M39" s="60"/>
    </row>
    <row r="40" spans="2:13" x14ac:dyDescent="0.25">
      <c r="B40"/>
      <c r="C40" s="18">
        <v>1</v>
      </c>
      <c r="D40" s="245"/>
      <c r="E40" s="245"/>
      <c r="F40" s="245"/>
      <c r="G40" s="245"/>
      <c r="H40" s="50"/>
      <c r="I40" s="50"/>
      <c r="J40" s="50"/>
      <c r="K40" s="50"/>
      <c r="L40" s="50"/>
      <c r="M40" s="51">
        <f>SUM(H40:L40)</f>
        <v>0</v>
      </c>
    </row>
    <row r="41" spans="2:13" x14ac:dyDescent="0.25">
      <c r="B41"/>
      <c r="C41" s="40">
        <v>2</v>
      </c>
      <c r="D41" s="245"/>
      <c r="E41" s="245"/>
      <c r="F41" s="245"/>
      <c r="G41" s="245"/>
      <c r="H41" s="50"/>
      <c r="I41" s="50"/>
      <c r="J41" s="50"/>
      <c r="K41" s="50"/>
      <c r="L41" s="50"/>
      <c r="M41" s="51">
        <f t="shared" ref="M41:M44" si="20">SUM(H41:L41)</f>
        <v>0</v>
      </c>
    </row>
    <row r="42" spans="2:13" x14ac:dyDescent="0.25">
      <c r="B42"/>
      <c r="C42" s="40">
        <v>3</v>
      </c>
      <c r="D42" s="245"/>
      <c r="E42" s="245"/>
      <c r="F42" s="245"/>
      <c r="G42" s="245"/>
      <c r="H42" s="50"/>
      <c r="I42" s="50"/>
      <c r="J42" s="50"/>
      <c r="K42" s="50"/>
      <c r="L42" s="50"/>
      <c r="M42" s="51">
        <f t="shared" si="20"/>
        <v>0</v>
      </c>
    </row>
    <row r="43" spans="2:13" x14ac:dyDescent="0.25">
      <c r="B43"/>
      <c r="C43" s="40">
        <v>4</v>
      </c>
      <c r="D43" s="245"/>
      <c r="E43" s="245"/>
      <c r="F43" s="245"/>
      <c r="G43" s="245"/>
      <c r="H43" s="50"/>
      <c r="I43" s="50"/>
      <c r="J43" s="50"/>
      <c r="K43" s="50"/>
      <c r="L43" s="50"/>
      <c r="M43" s="51">
        <f t="shared" si="20"/>
        <v>0</v>
      </c>
    </row>
    <row r="44" spans="2:13" x14ac:dyDescent="0.25">
      <c r="B44"/>
      <c r="C44" s="40">
        <v>5</v>
      </c>
      <c r="D44" s="245"/>
      <c r="E44" s="245"/>
      <c r="F44" s="245"/>
      <c r="G44" s="245"/>
      <c r="H44" s="50"/>
      <c r="I44" s="50"/>
      <c r="J44" s="50"/>
      <c r="K44" s="50"/>
      <c r="L44" s="50"/>
      <c r="M44" s="51">
        <f t="shared" si="20"/>
        <v>0</v>
      </c>
    </row>
    <row r="45" spans="2:13" x14ac:dyDescent="0.25">
      <c r="B45"/>
      <c r="C45" s="67"/>
      <c r="D45" s="67" t="s">
        <v>23</v>
      </c>
      <c r="E45" s="67"/>
      <c r="F45" s="67"/>
      <c r="G45" s="119"/>
      <c r="H45" s="68">
        <f t="shared" ref="H45:M45" si="21">SUM(H40:H44)</f>
        <v>0</v>
      </c>
      <c r="I45" s="68">
        <f t="shared" si="21"/>
        <v>0</v>
      </c>
      <c r="J45" s="68">
        <f t="shared" si="21"/>
        <v>0</v>
      </c>
      <c r="K45" s="68">
        <f t="shared" si="21"/>
        <v>0</v>
      </c>
      <c r="L45" s="68">
        <f t="shared" si="21"/>
        <v>0</v>
      </c>
      <c r="M45" s="68">
        <f t="shared" si="21"/>
        <v>0</v>
      </c>
    </row>
    <row r="46" spans="2:13" ht="6.75" customHeight="1" x14ac:dyDescent="0.25">
      <c r="B46"/>
      <c r="C46"/>
      <c r="D46"/>
      <c r="E46"/>
      <c r="F46"/>
      <c r="G46" s="116"/>
      <c r="H46" s="55"/>
      <c r="I46" s="55"/>
      <c r="J46" s="55"/>
      <c r="K46" s="55"/>
      <c r="L46" s="55"/>
      <c r="M46" s="55"/>
    </row>
    <row r="47" spans="2:13" x14ac:dyDescent="0.25">
      <c r="B47" s="16" t="s">
        <v>24</v>
      </c>
      <c r="C47" s="17"/>
      <c r="D47" s="17"/>
      <c r="E47" s="17"/>
      <c r="F47" s="17"/>
      <c r="G47" s="118"/>
      <c r="H47" s="59"/>
      <c r="I47" s="59"/>
      <c r="J47" s="59"/>
      <c r="K47" s="59"/>
      <c r="L47" s="59"/>
      <c r="M47" s="60"/>
    </row>
    <row r="48" spans="2:13" x14ac:dyDescent="0.25">
      <c r="B48"/>
      <c r="C48" s="40">
        <v>1</v>
      </c>
      <c r="D48" s="243" t="s">
        <v>30</v>
      </c>
      <c r="E48" s="243"/>
      <c r="F48" s="243"/>
      <c r="G48" s="243"/>
      <c r="H48" s="50"/>
      <c r="I48" s="50"/>
      <c r="J48" s="50"/>
      <c r="K48" s="50"/>
      <c r="L48" s="50"/>
      <c r="M48" s="51">
        <f>SUM(H48:L48)</f>
        <v>0</v>
      </c>
    </row>
    <row r="49" spans="2:13" ht="23.45" customHeight="1" x14ac:dyDescent="0.25">
      <c r="B49"/>
      <c r="C49" s="40">
        <v>2</v>
      </c>
      <c r="D49" s="244" t="s">
        <v>88</v>
      </c>
      <c r="E49" s="243"/>
      <c r="F49" s="243"/>
      <c r="G49" s="243"/>
      <c r="H49" s="50"/>
      <c r="I49" s="50"/>
      <c r="J49" s="50"/>
      <c r="K49" s="50"/>
      <c r="L49" s="50"/>
      <c r="M49" s="51">
        <f>SUM(H49:L49)</f>
        <v>0</v>
      </c>
    </row>
    <row r="50" spans="2:13" x14ac:dyDescent="0.25">
      <c r="B50"/>
      <c r="C50" s="67"/>
      <c r="D50" s="67" t="s">
        <v>5</v>
      </c>
      <c r="E50" s="67"/>
      <c r="F50" s="67"/>
      <c r="G50" s="67"/>
      <c r="H50" s="68">
        <f t="shared" ref="H50:M50" si="22">SUM(H48:H49)</f>
        <v>0</v>
      </c>
      <c r="I50" s="68">
        <f t="shared" si="22"/>
        <v>0</v>
      </c>
      <c r="J50" s="68">
        <f t="shared" si="22"/>
        <v>0</v>
      </c>
      <c r="K50" s="68">
        <f t="shared" si="22"/>
        <v>0</v>
      </c>
      <c r="L50" s="68">
        <f t="shared" si="22"/>
        <v>0</v>
      </c>
      <c r="M50" s="68">
        <f t="shared" si="22"/>
        <v>0</v>
      </c>
    </row>
    <row r="51" spans="2:13" ht="6.75" customHeight="1" x14ac:dyDescent="0.25">
      <c r="B51"/>
      <c r="C51"/>
      <c r="D51"/>
      <c r="E51"/>
      <c r="F51"/>
      <c r="G51"/>
      <c r="H51" s="55"/>
      <c r="I51" s="55"/>
      <c r="J51" s="55"/>
      <c r="K51" s="55"/>
      <c r="L51" s="55"/>
      <c r="M51" s="55"/>
    </row>
    <row r="52" spans="2:13" x14ac:dyDescent="0.25">
      <c r="B52" s="17" t="s">
        <v>25</v>
      </c>
      <c r="C52" s="17"/>
      <c r="D52" s="17"/>
      <c r="E52" s="17"/>
      <c r="F52" s="153"/>
      <c r="G52" s="17"/>
      <c r="H52" s="99"/>
      <c r="I52" s="99"/>
      <c r="J52" s="99"/>
      <c r="K52" s="99"/>
      <c r="L52" s="99"/>
      <c r="M52" s="100"/>
    </row>
    <row r="53" spans="2:13" x14ac:dyDescent="0.25">
      <c r="B53" s="182"/>
      <c r="C53" s="190">
        <v>1</v>
      </c>
      <c r="D53" s="257" t="s">
        <v>35</v>
      </c>
      <c r="E53" s="243"/>
      <c r="F53" s="243"/>
      <c r="G53" s="243"/>
      <c r="H53" s="189"/>
      <c r="I53" s="189"/>
      <c r="J53" s="189"/>
      <c r="K53" s="189"/>
      <c r="L53" s="189"/>
      <c r="M53" s="51">
        <f>SUM(H53:L53)</f>
        <v>0</v>
      </c>
    </row>
    <row r="54" spans="2:13" x14ac:dyDescent="0.25">
      <c r="B54" s="182"/>
      <c r="C54" s="190">
        <v>2</v>
      </c>
      <c r="D54" s="247" t="s">
        <v>36</v>
      </c>
      <c r="E54" s="247"/>
      <c r="F54" s="247"/>
      <c r="G54" s="248"/>
      <c r="H54" s="189"/>
      <c r="I54" s="189"/>
      <c r="J54" s="189"/>
      <c r="K54" s="189"/>
      <c r="L54" s="189"/>
      <c r="M54" s="51">
        <f>SUM(H54:L54)</f>
        <v>0</v>
      </c>
    </row>
    <row r="55" spans="2:13" x14ac:dyDescent="0.25">
      <c r="B55" s="182"/>
      <c r="C55" s="190">
        <v>3</v>
      </c>
      <c r="D55" s="247" t="s">
        <v>37</v>
      </c>
      <c r="E55" s="247"/>
      <c r="F55" s="247"/>
      <c r="G55" s="248"/>
      <c r="H55" s="189"/>
      <c r="I55" s="189"/>
      <c r="J55" s="189"/>
      <c r="K55" s="189"/>
      <c r="L55" s="189"/>
      <c r="M55" s="51">
        <f t="shared" ref="M55:M72" si="23">SUM(H55:L55)</f>
        <v>0</v>
      </c>
    </row>
    <row r="56" spans="2:13" x14ac:dyDescent="0.25">
      <c r="B56" s="182"/>
      <c r="C56" s="190">
        <v>4</v>
      </c>
      <c r="D56" s="257" t="s">
        <v>58</v>
      </c>
      <c r="E56" s="243"/>
      <c r="F56" s="243"/>
      <c r="G56" s="243"/>
      <c r="H56" s="189"/>
      <c r="I56" s="189"/>
      <c r="J56" s="189"/>
      <c r="K56" s="189"/>
      <c r="L56" s="189"/>
      <c r="M56" s="51">
        <f t="shared" si="23"/>
        <v>0</v>
      </c>
    </row>
    <row r="57" spans="2:13" x14ac:dyDescent="0.25">
      <c r="B57" s="182"/>
      <c r="C57" s="190">
        <v>5</v>
      </c>
      <c r="D57" s="257" t="s">
        <v>38</v>
      </c>
      <c r="E57" s="243"/>
      <c r="F57" s="243"/>
      <c r="G57" s="243"/>
      <c r="H57" s="189"/>
      <c r="I57" s="189"/>
      <c r="J57" s="189"/>
      <c r="K57" s="189"/>
      <c r="L57" s="189"/>
      <c r="M57" s="51">
        <f t="shared" si="23"/>
        <v>0</v>
      </c>
    </row>
    <row r="58" spans="2:13" x14ac:dyDescent="0.25">
      <c r="B58" s="182"/>
      <c r="C58" s="190">
        <v>6</v>
      </c>
      <c r="D58" s="257" t="s">
        <v>89</v>
      </c>
      <c r="E58" s="243"/>
      <c r="F58" s="243"/>
      <c r="G58" s="243"/>
      <c r="H58" s="189"/>
      <c r="I58" s="189"/>
      <c r="J58" s="189"/>
      <c r="K58" s="189"/>
      <c r="L58" s="189"/>
      <c r="M58" s="51">
        <f t="shared" si="23"/>
        <v>0</v>
      </c>
    </row>
    <row r="59" spans="2:13" x14ac:dyDescent="0.25">
      <c r="B59"/>
      <c r="C59" s="190">
        <v>7</v>
      </c>
      <c r="D59" s="257" t="s">
        <v>42</v>
      </c>
      <c r="E59" s="243"/>
      <c r="F59" s="243"/>
      <c r="G59" s="243"/>
      <c r="H59" s="50"/>
      <c r="I59" s="50"/>
      <c r="J59" s="50"/>
      <c r="K59" s="50"/>
      <c r="L59" s="50"/>
      <c r="M59" s="51">
        <f t="shared" si="23"/>
        <v>0</v>
      </c>
    </row>
    <row r="60" spans="2:13" ht="15.75" customHeight="1" x14ac:dyDescent="0.25">
      <c r="B60"/>
      <c r="C60" s="190">
        <v>8</v>
      </c>
      <c r="D60" s="257" t="s">
        <v>39</v>
      </c>
      <c r="E60" s="243"/>
      <c r="F60" s="243"/>
      <c r="G60" s="243"/>
      <c r="H60" s="50"/>
      <c r="I60" s="50"/>
      <c r="J60" s="50"/>
      <c r="K60" s="50"/>
      <c r="L60" s="50"/>
      <c r="M60" s="51">
        <f t="shared" si="23"/>
        <v>0</v>
      </c>
    </row>
    <row r="61" spans="2:13" x14ac:dyDescent="0.25">
      <c r="B61"/>
      <c r="C61" s="190">
        <v>9</v>
      </c>
      <c r="D61" s="257" t="s">
        <v>40</v>
      </c>
      <c r="E61" s="243"/>
      <c r="F61" s="243"/>
      <c r="G61" s="243"/>
      <c r="H61" s="50"/>
      <c r="I61" s="50"/>
      <c r="J61" s="50"/>
      <c r="K61" s="50"/>
      <c r="L61" s="50"/>
      <c r="M61" s="51">
        <f t="shared" si="23"/>
        <v>0</v>
      </c>
    </row>
    <row r="62" spans="2:13" x14ac:dyDescent="0.25">
      <c r="B62"/>
      <c r="C62" s="190">
        <v>10</v>
      </c>
      <c r="D62" s="258" t="s">
        <v>41</v>
      </c>
      <c r="E62" s="259"/>
      <c r="F62" s="259"/>
      <c r="G62" s="259"/>
      <c r="H62" s="50"/>
      <c r="I62" s="50"/>
      <c r="J62" s="50"/>
      <c r="K62" s="50"/>
      <c r="L62" s="50"/>
      <c r="M62" s="51">
        <f t="shared" si="23"/>
        <v>0</v>
      </c>
    </row>
    <row r="63" spans="2:13" x14ac:dyDescent="0.25">
      <c r="B63"/>
      <c r="C63" s="190">
        <v>11</v>
      </c>
      <c r="D63" s="49" t="s">
        <v>43</v>
      </c>
      <c r="E63" s="49"/>
      <c r="F63" s="49"/>
      <c r="G63" s="39"/>
      <c r="H63" s="50"/>
      <c r="I63" s="50"/>
      <c r="J63" s="50"/>
      <c r="K63" s="50"/>
      <c r="L63" s="50"/>
      <c r="M63" s="51">
        <f t="shared" si="23"/>
        <v>0</v>
      </c>
    </row>
    <row r="64" spans="2:13" x14ac:dyDescent="0.25">
      <c r="B64"/>
      <c r="C64" s="190">
        <v>12</v>
      </c>
      <c r="D64" s="1" t="s">
        <v>74</v>
      </c>
      <c r="H64" s="50"/>
      <c r="I64" s="50"/>
      <c r="J64" s="50"/>
      <c r="K64" s="50"/>
      <c r="L64" s="50"/>
      <c r="M64" s="51">
        <f t="shared" si="23"/>
        <v>0</v>
      </c>
    </row>
    <row r="65" spans="2:13" x14ac:dyDescent="0.25">
      <c r="B65"/>
      <c r="C65" s="190">
        <v>13</v>
      </c>
      <c r="D65" s="49" t="s">
        <v>57</v>
      </c>
      <c r="E65" s="49"/>
      <c r="F65" s="49"/>
      <c r="G65" s="39"/>
      <c r="H65" s="50"/>
      <c r="I65" s="50"/>
      <c r="J65" s="50"/>
      <c r="K65" s="50"/>
      <c r="L65" s="50"/>
      <c r="M65" s="51">
        <f t="shared" si="23"/>
        <v>0</v>
      </c>
    </row>
    <row r="66" spans="2:13" x14ac:dyDescent="0.25">
      <c r="B66"/>
      <c r="C66" s="190">
        <v>14</v>
      </c>
      <c r="D66" s="247" t="s">
        <v>55</v>
      </c>
      <c r="E66" s="247"/>
      <c r="F66" s="247"/>
      <c r="G66" s="248"/>
      <c r="H66" s="50"/>
      <c r="I66" s="50"/>
      <c r="J66" s="50"/>
      <c r="K66" s="50"/>
      <c r="L66" s="50"/>
      <c r="M66" s="51">
        <f t="shared" si="23"/>
        <v>0</v>
      </c>
    </row>
    <row r="67" spans="2:13" x14ac:dyDescent="0.25">
      <c r="B67"/>
      <c r="C67" s="190">
        <v>15</v>
      </c>
      <c r="D67" s="5" t="s">
        <v>56</v>
      </c>
      <c r="E67" s="5"/>
      <c r="F67" s="5"/>
      <c r="G67" s="5"/>
      <c r="H67" s="50"/>
      <c r="I67" s="50"/>
      <c r="J67" s="50"/>
      <c r="K67" s="50"/>
      <c r="L67" s="50"/>
      <c r="M67" s="51">
        <f t="shared" si="23"/>
        <v>0</v>
      </c>
    </row>
    <row r="68" spans="2:13" x14ac:dyDescent="0.25">
      <c r="B68"/>
      <c r="C68" s="190">
        <v>16</v>
      </c>
      <c r="D68" s="90" t="s">
        <v>104</v>
      </c>
      <c r="E68" s="90"/>
      <c r="F68" s="90"/>
      <c r="G68" s="91"/>
      <c r="H68" s="50"/>
      <c r="I68" s="50"/>
      <c r="J68" s="50"/>
      <c r="K68" s="50"/>
      <c r="L68" s="50"/>
      <c r="M68" s="51">
        <f t="shared" si="23"/>
        <v>0</v>
      </c>
    </row>
    <row r="69" spans="2:13" x14ac:dyDescent="0.25">
      <c r="B69"/>
      <c r="C69" s="190">
        <v>17</v>
      </c>
      <c r="D69" s="90" t="s">
        <v>105</v>
      </c>
      <c r="E69" s="90"/>
      <c r="F69" s="90"/>
      <c r="G69" s="91"/>
      <c r="H69" s="50"/>
      <c r="I69" s="50"/>
      <c r="J69" s="50"/>
      <c r="K69" s="50"/>
      <c r="L69" s="50"/>
      <c r="M69" s="51">
        <f t="shared" si="23"/>
        <v>0</v>
      </c>
    </row>
    <row r="70" spans="2:13" x14ac:dyDescent="0.25">
      <c r="B70"/>
      <c r="C70" s="190">
        <v>18</v>
      </c>
      <c r="D70" s="90" t="s">
        <v>106</v>
      </c>
      <c r="E70" s="90"/>
      <c r="F70" s="90"/>
      <c r="G70" s="91"/>
      <c r="H70" s="50"/>
      <c r="I70" s="50"/>
      <c r="J70" s="50"/>
      <c r="K70" s="50"/>
      <c r="L70" s="50"/>
      <c r="M70" s="51">
        <f t="shared" si="23"/>
        <v>0</v>
      </c>
    </row>
    <row r="71" spans="2:13" x14ac:dyDescent="0.25">
      <c r="B71"/>
      <c r="C71" s="190">
        <v>19</v>
      </c>
      <c r="D71" s="90" t="s">
        <v>107</v>
      </c>
      <c r="E71" s="90"/>
      <c r="F71" s="90"/>
      <c r="G71" s="91"/>
      <c r="H71" s="50"/>
      <c r="I71" s="50"/>
      <c r="J71" s="50"/>
      <c r="K71" s="50"/>
      <c r="L71" s="50"/>
      <c r="M71" s="51">
        <f t="shared" si="23"/>
        <v>0</v>
      </c>
    </row>
    <row r="72" spans="2:13" x14ac:dyDescent="0.25">
      <c r="B72"/>
      <c r="C72" s="190">
        <v>20</v>
      </c>
      <c r="D72" s="90" t="s">
        <v>109</v>
      </c>
      <c r="E72" s="163"/>
      <c r="F72" s="163"/>
      <c r="G72" s="91"/>
      <c r="H72" s="50"/>
      <c r="I72" s="50"/>
      <c r="J72" s="50"/>
      <c r="K72" s="50"/>
      <c r="L72" s="50"/>
      <c r="M72" s="51">
        <f t="shared" si="23"/>
        <v>0</v>
      </c>
    </row>
    <row r="73" spans="2:13" x14ac:dyDescent="0.25">
      <c r="B73"/>
      <c r="C73" s="190">
        <v>21</v>
      </c>
      <c r="D73" s="257" t="s">
        <v>77</v>
      </c>
      <c r="E73" s="243"/>
      <c r="F73" s="243"/>
      <c r="G73" s="243"/>
      <c r="H73" s="50"/>
      <c r="I73" s="50"/>
      <c r="J73" s="50"/>
      <c r="K73" s="50"/>
      <c r="L73" s="50"/>
      <c r="M73" s="51">
        <f>SUM(H73:L73)</f>
        <v>0</v>
      </c>
    </row>
    <row r="74" spans="2:13" x14ac:dyDescent="0.25">
      <c r="B74"/>
      <c r="C74" s="190">
        <v>22</v>
      </c>
      <c r="D74" s="90" t="s">
        <v>78</v>
      </c>
      <c r="E74" s="90"/>
      <c r="F74" s="156"/>
      <c r="G74" s="91"/>
      <c r="H74" s="50"/>
      <c r="I74" s="50"/>
      <c r="J74" s="50"/>
      <c r="K74" s="50"/>
      <c r="L74" s="50"/>
      <c r="M74" s="51">
        <f>SUM(H74:L74)</f>
        <v>0</v>
      </c>
    </row>
    <row r="75" spans="2:13" x14ac:dyDescent="0.25">
      <c r="B75"/>
      <c r="C75" s="190">
        <v>23</v>
      </c>
      <c r="D75" s="247" t="s">
        <v>54</v>
      </c>
      <c r="E75" s="247"/>
      <c r="F75" s="247"/>
      <c r="G75" s="248"/>
      <c r="H75" s="50"/>
      <c r="I75" s="50"/>
      <c r="J75" s="50"/>
      <c r="K75" s="50"/>
      <c r="L75" s="50"/>
      <c r="M75" s="51">
        <f>SUM(H75:L75)</f>
        <v>0</v>
      </c>
    </row>
    <row r="76" spans="2:13" x14ac:dyDescent="0.25">
      <c r="B76"/>
      <c r="C76" s="191"/>
      <c r="D76" s="191" t="s">
        <v>49</v>
      </c>
      <c r="E76" s="191"/>
      <c r="F76" s="191"/>
      <c r="G76" s="191"/>
      <c r="H76" s="192">
        <f>SUM(H53:H75)</f>
        <v>0</v>
      </c>
      <c r="I76" s="192">
        <f t="shared" ref="I76:L76" si="24">SUM(I53:I75)</f>
        <v>0</v>
      </c>
      <c r="J76" s="192">
        <f t="shared" si="24"/>
        <v>0</v>
      </c>
      <c r="K76" s="192">
        <f t="shared" si="24"/>
        <v>0</v>
      </c>
      <c r="L76" s="192">
        <f t="shared" si="24"/>
        <v>0</v>
      </c>
      <c r="M76" s="192">
        <f>SUM(H76:L76)</f>
        <v>0</v>
      </c>
    </row>
    <row r="77" spans="2:13" x14ac:dyDescent="0.25">
      <c r="B77"/>
      <c r="M77" s="101"/>
    </row>
    <row r="78" spans="2:13" x14ac:dyDescent="0.25">
      <c r="B78"/>
      <c r="C78" s="43" t="s">
        <v>10</v>
      </c>
      <c r="D78" s="44"/>
      <c r="E78" s="44"/>
      <c r="F78" s="44"/>
      <c r="G78" s="82" t="s">
        <v>52</v>
      </c>
      <c r="H78" s="63"/>
      <c r="I78" s="59"/>
      <c r="J78" s="59"/>
      <c r="K78" s="59"/>
      <c r="L78" s="59"/>
      <c r="M78" s="133"/>
    </row>
    <row r="79" spans="2:13" x14ac:dyDescent="0.25">
      <c r="B79"/>
      <c r="C79" s="81">
        <v>1</v>
      </c>
      <c r="D79" s="44"/>
      <c r="E79" s="44"/>
      <c r="F79" s="44"/>
      <c r="G79" s="45"/>
      <c r="H79" s="50"/>
      <c r="I79" s="50"/>
      <c r="J79" s="50"/>
      <c r="K79" s="50"/>
      <c r="L79" s="50"/>
      <c r="M79" s="51">
        <f t="shared" ref="M79:M89" si="25">SUM(H79:L79)</f>
        <v>0</v>
      </c>
    </row>
    <row r="80" spans="2:13" x14ac:dyDescent="0.25">
      <c r="B80"/>
      <c r="C80" s="81">
        <v>2</v>
      </c>
      <c r="D80" s="44"/>
      <c r="E80" s="44"/>
      <c r="F80" s="44"/>
      <c r="G80" s="45"/>
      <c r="H80" s="50"/>
      <c r="I80" s="50"/>
      <c r="J80" s="50"/>
      <c r="K80" s="50"/>
      <c r="L80" s="50"/>
      <c r="M80" s="51">
        <f t="shared" si="25"/>
        <v>0</v>
      </c>
    </row>
    <row r="81" spans="2:13" x14ac:dyDescent="0.25">
      <c r="B81"/>
      <c r="C81" s="81">
        <v>3</v>
      </c>
      <c r="D81" s="44"/>
      <c r="E81" s="44"/>
      <c r="F81" s="44"/>
      <c r="G81" s="45"/>
      <c r="H81" s="50"/>
      <c r="I81" s="50"/>
      <c r="J81" s="50"/>
      <c r="K81" s="50"/>
      <c r="L81" s="50"/>
      <c r="M81" s="51">
        <f t="shared" si="25"/>
        <v>0</v>
      </c>
    </row>
    <row r="82" spans="2:13" x14ac:dyDescent="0.25">
      <c r="B82"/>
      <c r="C82" s="81">
        <v>4</v>
      </c>
      <c r="D82" s="44"/>
      <c r="E82" s="44"/>
      <c r="F82" s="44"/>
      <c r="G82" s="45"/>
      <c r="H82" s="50"/>
      <c r="I82" s="50"/>
      <c r="J82" s="50"/>
      <c r="K82" s="50"/>
      <c r="L82" s="50"/>
      <c r="M82" s="51">
        <f t="shared" si="25"/>
        <v>0</v>
      </c>
    </row>
    <row r="83" spans="2:13" x14ac:dyDescent="0.25">
      <c r="B83"/>
      <c r="C83" s="81">
        <v>5</v>
      </c>
      <c r="D83" s="44"/>
      <c r="E83" s="44"/>
      <c r="F83" s="44"/>
      <c r="G83" s="45"/>
      <c r="H83" s="50"/>
      <c r="I83" s="50"/>
      <c r="J83" s="50"/>
      <c r="K83" s="50"/>
      <c r="L83" s="50"/>
      <c r="M83" s="51">
        <f t="shared" si="25"/>
        <v>0</v>
      </c>
    </row>
    <row r="84" spans="2:13" x14ac:dyDescent="0.25">
      <c r="B84"/>
      <c r="C84" s="81">
        <v>6</v>
      </c>
      <c r="D84" s="44"/>
      <c r="E84" s="44"/>
      <c r="F84" s="44"/>
      <c r="G84" s="45"/>
      <c r="H84" s="50"/>
      <c r="I84" s="50"/>
      <c r="J84" s="50"/>
      <c r="K84" s="50"/>
      <c r="L84" s="50"/>
      <c r="M84" s="51">
        <f t="shared" si="25"/>
        <v>0</v>
      </c>
    </row>
    <row r="85" spans="2:13" x14ac:dyDescent="0.25">
      <c r="B85"/>
      <c r="C85" s="81">
        <v>7</v>
      </c>
      <c r="D85" s="44"/>
      <c r="E85" s="44"/>
      <c r="F85" s="44"/>
      <c r="G85" s="45"/>
      <c r="H85" s="50"/>
      <c r="I85" s="50"/>
      <c r="J85" s="50"/>
      <c r="K85" s="50"/>
      <c r="L85" s="50"/>
      <c r="M85" s="51">
        <f t="shared" si="25"/>
        <v>0</v>
      </c>
    </row>
    <row r="86" spans="2:13" x14ac:dyDescent="0.25">
      <c r="B86"/>
      <c r="C86" s="81">
        <v>8</v>
      </c>
      <c r="D86" s="44"/>
      <c r="E86" s="44"/>
      <c r="F86" s="44"/>
      <c r="G86" s="45"/>
      <c r="H86" s="50"/>
      <c r="I86" s="50"/>
      <c r="J86" s="50"/>
      <c r="K86" s="50"/>
      <c r="L86" s="50"/>
      <c r="M86" s="51">
        <f t="shared" si="25"/>
        <v>0</v>
      </c>
    </row>
    <row r="87" spans="2:13" x14ac:dyDescent="0.25">
      <c r="B87"/>
      <c r="C87" s="81">
        <v>9</v>
      </c>
      <c r="D87" s="46"/>
      <c r="E87" s="46"/>
      <c r="F87" s="46"/>
      <c r="G87" s="47"/>
      <c r="H87" s="50"/>
      <c r="I87" s="50"/>
      <c r="J87" s="50"/>
      <c r="K87" s="50"/>
      <c r="L87" s="50"/>
      <c r="M87" s="51">
        <f t="shared" si="25"/>
        <v>0</v>
      </c>
    </row>
    <row r="88" spans="2:13" x14ac:dyDescent="0.25">
      <c r="B88"/>
      <c r="C88" s="81">
        <v>10</v>
      </c>
      <c r="D88" s="46"/>
      <c r="E88" s="46"/>
      <c r="F88" s="46"/>
      <c r="G88" s="47"/>
      <c r="H88" s="50"/>
      <c r="I88" s="50"/>
      <c r="J88" s="50"/>
      <c r="K88" s="50"/>
      <c r="L88" s="50"/>
      <c r="M88" s="51">
        <f t="shared" si="25"/>
        <v>0</v>
      </c>
    </row>
    <row r="89" spans="2:13" x14ac:dyDescent="0.25">
      <c r="B89"/>
      <c r="C89" s="139">
        <v>11</v>
      </c>
      <c r="D89" s="46"/>
      <c r="E89" s="46"/>
      <c r="F89" s="46"/>
      <c r="G89" s="47"/>
      <c r="H89" s="50"/>
      <c r="I89" s="50"/>
      <c r="J89" s="50"/>
      <c r="K89" s="50"/>
      <c r="L89" s="50"/>
      <c r="M89" s="51">
        <f t="shared" si="25"/>
        <v>0</v>
      </c>
    </row>
    <row r="90" spans="2:13" x14ac:dyDescent="0.25">
      <c r="B90"/>
      <c r="C90" s="71"/>
      <c r="D90" s="72" t="s">
        <v>50</v>
      </c>
      <c r="E90" s="72"/>
      <c r="F90" s="71"/>
      <c r="G90" s="71"/>
      <c r="H90" s="78">
        <f>SUM(H79:H89)</f>
        <v>0</v>
      </c>
      <c r="I90" s="78">
        <f t="shared" ref="I90:L90" si="26">SUM(I79:I89)</f>
        <v>0</v>
      </c>
      <c r="J90" s="78">
        <f t="shared" si="26"/>
        <v>0</v>
      </c>
      <c r="K90" s="78">
        <f t="shared" si="26"/>
        <v>0</v>
      </c>
      <c r="L90" s="78">
        <f t="shared" si="26"/>
        <v>0</v>
      </c>
      <c r="M90" s="78">
        <f>SUM(H90:L90)</f>
        <v>0</v>
      </c>
    </row>
    <row r="91" spans="2:13" x14ac:dyDescent="0.25">
      <c r="B91"/>
      <c r="C91" s="69"/>
      <c r="D91" s="70" t="s">
        <v>51</v>
      </c>
      <c r="E91" s="70"/>
      <c r="F91" s="69"/>
      <c r="G91" s="69"/>
      <c r="H91" s="77">
        <f>SUM(H76+H90)</f>
        <v>0</v>
      </c>
      <c r="I91" s="77">
        <f t="shared" ref="I91:M91" si="27">SUM(I76+I90)</f>
        <v>0</v>
      </c>
      <c r="J91" s="77">
        <f t="shared" si="27"/>
        <v>0</v>
      </c>
      <c r="K91" s="77">
        <f t="shared" si="27"/>
        <v>0</v>
      </c>
      <c r="L91" s="77">
        <f t="shared" si="27"/>
        <v>0</v>
      </c>
      <c r="M91" s="77">
        <f t="shared" si="27"/>
        <v>0</v>
      </c>
    </row>
    <row r="92" spans="2:13" x14ac:dyDescent="0.25">
      <c r="B92"/>
      <c r="C92"/>
      <c r="D92"/>
      <c r="E92"/>
      <c r="F92"/>
      <c r="G92"/>
      <c r="H92" s="76" t="s">
        <v>0</v>
      </c>
      <c r="I92" s="76" t="s">
        <v>1</v>
      </c>
      <c r="J92" s="76" t="s">
        <v>2</v>
      </c>
      <c r="K92" s="76" t="s">
        <v>3</v>
      </c>
      <c r="L92" s="76" t="s">
        <v>4</v>
      </c>
      <c r="M92" s="76" t="s">
        <v>27</v>
      </c>
    </row>
    <row r="93" spans="2:13" x14ac:dyDescent="0.25">
      <c r="B93" s="26" t="s">
        <v>46</v>
      </c>
      <c r="C93" s="19"/>
      <c r="D93" s="19"/>
      <c r="E93" s="19"/>
      <c r="F93" s="19"/>
      <c r="G93" s="19"/>
      <c r="H93" s="51">
        <f>SUM(H91+H50+H45+H37)</f>
        <v>0</v>
      </c>
      <c r="I93" s="51">
        <f t="shared" ref="I93:L93" si="28">SUM(I91+I50+I45+I37)</f>
        <v>0</v>
      </c>
      <c r="J93" s="51">
        <f t="shared" si="28"/>
        <v>0</v>
      </c>
      <c r="K93" s="51">
        <f t="shared" si="28"/>
        <v>0</v>
      </c>
      <c r="L93" s="51">
        <f t="shared" si="28"/>
        <v>0</v>
      </c>
      <c r="M93" s="51">
        <f>SUM(M91+M50+M45+M37)</f>
        <v>0</v>
      </c>
    </row>
    <row r="94" spans="2:13" x14ac:dyDescent="0.25">
      <c r="B94" s="26" t="s">
        <v>47</v>
      </c>
      <c r="C94" s="19"/>
      <c r="D94" s="19"/>
      <c r="E94" s="19"/>
      <c r="F94" s="19"/>
      <c r="G94" s="19"/>
      <c r="H94" s="51">
        <f>SUM(H93-H45-H66-H68-H69-H70-H71-H72-H90)</f>
        <v>0</v>
      </c>
      <c r="I94" s="51">
        <f t="shared" ref="I94:L94" si="29">SUM(I93-I45-I66-I68-I69-I70-I71-I72-I90)</f>
        <v>0</v>
      </c>
      <c r="J94" s="51">
        <f t="shared" si="29"/>
        <v>0</v>
      </c>
      <c r="K94" s="51">
        <f t="shared" si="29"/>
        <v>0</v>
      </c>
      <c r="L94" s="51">
        <f t="shared" si="29"/>
        <v>0</v>
      </c>
      <c r="M94" s="51">
        <f>M93-M90-M66-M68-M69-M70-M71-M72-M45</f>
        <v>0</v>
      </c>
    </row>
    <row r="95" spans="2:13" x14ac:dyDescent="0.25">
      <c r="B95" s="27" t="s">
        <v>48</v>
      </c>
      <c r="C95" s="28"/>
      <c r="D95" s="28"/>
      <c r="E95" s="28"/>
      <c r="F95" s="28"/>
      <c r="G95" s="28"/>
      <c r="H95" s="79">
        <f>ROUND(H94*$L$1,1)</f>
        <v>0</v>
      </c>
      <c r="I95" s="79">
        <f t="shared" ref="I95:L95" si="30">ROUND(I94*$L$1,1)</f>
        <v>0</v>
      </c>
      <c r="J95" s="79">
        <f t="shared" si="30"/>
        <v>0</v>
      </c>
      <c r="K95" s="79">
        <f t="shared" si="30"/>
        <v>0</v>
      </c>
      <c r="L95" s="79">
        <f t="shared" si="30"/>
        <v>0</v>
      </c>
      <c r="M95" s="79">
        <f>SUM(H95:L95)</f>
        <v>0</v>
      </c>
    </row>
    <row r="96" spans="2:13" x14ac:dyDescent="0.25">
      <c r="B96" s="27" t="s">
        <v>128</v>
      </c>
      <c r="C96" s="28"/>
      <c r="D96" s="28"/>
      <c r="E96" s="28"/>
      <c r="F96" s="28"/>
      <c r="G96" s="28"/>
      <c r="H96" s="79">
        <f>(MIN(50000,SUM($H79:H79))*$L$1)+(MIN(50000,SUM($H80:H80))*$L$1)+(MIN(50000,SUM($H87:H87))*$L$1)</f>
        <v>0</v>
      </c>
      <c r="I96" s="79">
        <f>(MIN(50000,SUM($H79:I79))*$L$1)+(MIN(50000,SUM($H80:I80))*$L$1)+(MIN(50000,SUM($H87:I87))*$L$1)</f>
        <v>0</v>
      </c>
      <c r="J96" s="79">
        <f>(MIN(50000,SUM($H79:J79))*$L$1)+(MIN(50000,SUM($H80:J80))*$L$1)+(MIN(50000,SUM($H87:J87))*$L$1)</f>
        <v>0</v>
      </c>
      <c r="K96" s="79">
        <f>(MIN(50000,SUM($H79:K79))*$L$1)+(MIN(50000,SUM($H80:K80))*$L$1)+(MIN(50000,SUM($H87:K87))*$L$1)</f>
        <v>0</v>
      </c>
      <c r="L96" s="79">
        <f>(MIN(50000,SUM($H79:L79))*$L$1)+(MIN(50000,SUM($H80:L80))*$L$1)+(MIN(50000,SUM($H87:L87))*$L$1)</f>
        <v>0</v>
      </c>
      <c r="M96" s="79">
        <f>SUM(H96:L96)</f>
        <v>0</v>
      </c>
    </row>
    <row r="97" spans="2:13" ht="15.75" thickBot="1" x14ac:dyDescent="0.3">
      <c r="B97" s="24" t="s">
        <v>28</v>
      </c>
      <c r="C97" s="25"/>
      <c r="D97" s="25"/>
      <c r="E97" s="25"/>
      <c r="F97" s="25"/>
      <c r="G97" s="25"/>
      <c r="H97" s="80">
        <f>H93+H95+H96</f>
        <v>0</v>
      </c>
      <c r="I97" s="80">
        <f>I93+I95+I96</f>
        <v>0</v>
      </c>
      <c r="J97" s="80">
        <f>J93+J95+J96</f>
        <v>0</v>
      </c>
      <c r="K97" s="80">
        <f>K93+K95+K96</f>
        <v>0</v>
      </c>
      <c r="L97" s="80">
        <f>L93+L95+L96</f>
        <v>0</v>
      </c>
      <c r="M97" s="80">
        <f>SUM(M93+M95+M96)</f>
        <v>0</v>
      </c>
    </row>
    <row r="98" spans="2:13" x14ac:dyDescent="0.25">
      <c r="B98" s="36"/>
      <c r="C98" s="37"/>
      <c r="D98" s="37"/>
      <c r="E98" s="37"/>
      <c r="F98" s="37"/>
      <c r="G98" s="37"/>
      <c r="H98" s="64"/>
      <c r="I98" s="64"/>
      <c r="J98" s="64"/>
      <c r="K98" s="64"/>
      <c r="L98" s="64"/>
      <c r="M98" s="64"/>
    </row>
    <row r="99" spans="2:13" x14ac:dyDescent="0.25">
      <c r="B99" s="38"/>
      <c r="C99" s="38"/>
      <c r="D99" s="38"/>
      <c r="E99" s="38"/>
      <c r="L99" s="1" t="s">
        <v>90</v>
      </c>
      <c r="M99" s="94">
        <f>M95+M96</f>
        <v>0</v>
      </c>
    </row>
  </sheetData>
  <mergeCells count="42">
    <mergeCell ref="D66:G66"/>
    <mergeCell ref="D73:G73"/>
    <mergeCell ref="D75:G75"/>
    <mergeCell ref="D58:G58"/>
    <mergeCell ref="D62:G62"/>
    <mergeCell ref="D59:G59"/>
    <mergeCell ref="D60:G60"/>
    <mergeCell ref="D61:G61"/>
    <mergeCell ref="D57:G57"/>
    <mergeCell ref="D40:G40"/>
    <mergeCell ref="D41:G41"/>
    <mergeCell ref="D42:G42"/>
    <mergeCell ref="D43:G43"/>
    <mergeCell ref="D44:G44"/>
    <mergeCell ref="D48:G48"/>
    <mergeCell ref="D49:G49"/>
    <mergeCell ref="D53:G53"/>
    <mergeCell ref="D54:G54"/>
    <mergeCell ref="D55:G55"/>
    <mergeCell ref="D56:G56"/>
    <mergeCell ref="C24:C27"/>
    <mergeCell ref="C29:C34"/>
    <mergeCell ref="D29:F29"/>
    <mergeCell ref="D30:F30"/>
    <mergeCell ref="D31:F31"/>
    <mergeCell ref="D32:F32"/>
    <mergeCell ref="D33:F33"/>
    <mergeCell ref="D34:F34"/>
    <mergeCell ref="C10:C13"/>
    <mergeCell ref="C15:C20"/>
    <mergeCell ref="D15:F15"/>
    <mergeCell ref="D16:F16"/>
    <mergeCell ref="D17:F17"/>
    <mergeCell ref="D18:F18"/>
    <mergeCell ref="D19:F19"/>
    <mergeCell ref="D20:F20"/>
    <mergeCell ref="B8:E8"/>
    <mergeCell ref="D1:E1"/>
    <mergeCell ref="D2:E2"/>
    <mergeCell ref="D3:E3"/>
    <mergeCell ref="D4:E4"/>
    <mergeCell ref="D5:E5"/>
  </mergeCells>
  <pageMargins left="0.7" right="0.7" top="0.75" bottom="0.75" header="0.3" footer="0.3"/>
  <pageSetup scale="7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N99"/>
  <sheetViews>
    <sheetView workbookViewId="0">
      <selection activeCell="N18" sqref="N18"/>
    </sheetView>
  </sheetViews>
  <sheetFormatPr defaultColWidth="9.140625" defaultRowHeight="15" x14ac:dyDescent="0.25"/>
  <cols>
    <col min="1" max="1" width="1.5703125" style="1" customWidth="1"/>
    <col min="2" max="2" width="3.42578125" style="1" customWidth="1"/>
    <col min="3" max="3" width="7.140625" style="1" customWidth="1"/>
    <col min="4" max="4" width="12.85546875" style="1" customWidth="1"/>
    <col min="5" max="5" width="9.7109375" style="1" customWidth="1"/>
    <col min="6" max="6" width="7.5703125" style="1" customWidth="1"/>
    <col min="7" max="7" width="14.85546875" style="1" customWidth="1"/>
    <col min="8" max="8" width="13.42578125" style="1" customWidth="1"/>
    <col min="9" max="9" width="14.42578125" style="1" customWidth="1"/>
    <col min="10" max="11" width="13.42578125" style="1" customWidth="1"/>
    <col min="12" max="12" width="13.140625" style="1" customWidth="1"/>
    <col min="13" max="13" width="12.85546875" style="1" customWidth="1"/>
    <col min="14" max="14" width="9.140625" style="1"/>
    <col min="15" max="15" width="10.28515625" style="1" bestFit="1" customWidth="1"/>
    <col min="16" max="16384" width="9.140625" style="1"/>
  </cols>
  <sheetData>
    <row r="1" spans="2:14" x14ac:dyDescent="0.25">
      <c r="B1"/>
      <c r="C1" s="2"/>
      <c r="D1" s="228" t="s">
        <v>26</v>
      </c>
      <c r="E1" s="229"/>
      <c r="F1" s="29"/>
      <c r="G1" s="30"/>
      <c r="H1" s="30"/>
      <c r="I1" s="30"/>
      <c r="J1" s="3"/>
      <c r="K1" s="3" t="s">
        <v>29</v>
      </c>
      <c r="L1" s="223">
        <f>'PI 1'!L1</f>
        <v>0.41649999999999998</v>
      </c>
      <c r="M1" s="224" t="s">
        <v>110</v>
      </c>
    </row>
    <row r="2" spans="2:14" x14ac:dyDescent="0.25">
      <c r="B2"/>
      <c r="C2" s="2"/>
      <c r="D2" s="230" t="s">
        <v>13</v>
      </c>
      <c r="E2" s="231"/>
      <c r="F2" s="104"/>
      <c r="G2" s="31"/>
      <c r="H2" s="5"/>
      <c r="I2" s="5"/>
      <c r="J2"/>
      <c r="K2"/>
      <c r="L2"/>
      <c r="M2" s="6"/>
    </row>
    <row r="3" spans="2:14" x14ac:dyDescent="0.25">
      <c r="B3"/>
      <c r="C3" s="2"/>
      <c r="D3" s="230" t="s">
        <v>14</v>
      </c>
      <c r="E3" s="231"/>
      <c r="F3" s="104"/>
      <c r="G3" s="31"/>
      <c r="H3" s="32"/>
      <c r="I3" s="32"/>
      <c r="J3" s="5"/>
      <c r="K3" s="5"/>
      <c r="L3" s="5"/>
      <c r="M3" s="7"/>
    </row>
    <row r="4" spans="2:14" x14ac:dyDescent="0.25">
      <c r="B4"/>
      <c r="C4" s="2"/>
      <c r="D4" s="230" t="s">
        <v>11</v>
      </c>
      <c r="E4" s="231"/>
      <c r="F4" s="33"/>
      <c r="G4" s="33"/>
      <c r="H4" s="33"/>
      <c r="I4" s="33"/>
      <c r="J4" s="5"/>
      <c r="K4" s="5"/>
      <c r="L4" s="5"/>
      <c r="M4" s="7"/>
    </row>
    <row r="5" spans="2:14" ht="16.5" thickBot="1" x14ac:dyDescent="0.3">
      <c r="B5"/>
      <c r="C5" s="2"/>
      <c r="D5" s="232" t="s">
        <v>12</v>
      </c>
      <c r="E5" s="233"/>
      <c r="F5" s="93"/>
      <c r="G5" s="34"/>
      <c r="H5" s="34"/>
      <c r="I5" s="34"/>
      <c r="J5" s="8"/>
      <c r="K5" s="8"/>
      <c r="L5" s="8"/>
      <c r="M5" s="9"/>
    </row>
    <row r="6" spans="2:14" ht="6.75" customHeight="1" thickBot="1" x14ac:dyDescent="0.3">
      <c r="B6"/>
      <c r="C6" s="2"/>
      <c r="D6" s="2"/>
      <c r="E6" s="2"/>
      <c r="F6" s="5"/>
      <c r="G6" s="5"/>
      <c r="H6" s="5"/>
      <c r="I6" s="5"/>
      <c r="J6" s="5"/>
      <c r="K6" s="5"/>
      <c r="L6" s="5"/>
      <c r="M6" s="5"/>
    </row>
    <row r="7" spans="2:14" ht="15.75" thickBot="1" x14ac:dyDescent="0.3">
      <c r="B7" s="85"/>
      <c r="C7" s="86"/>
      <c r="D7" s="86"/>
      <c r="E7" s="86"/>
      <c r="F7" s="86"/>
      <c r="G7" s="86"/>
      <c r="H7" s="87" t="s">
        <v>0</v>
      </c>
      <c r="I7" s="87" t="s">
        <v>1</v>
      </c>
      <c r="J7" s="87" t="s">
        <v>2</v>
      </c>
      <c r="K7" s="87" t="s">
        <v>3</v>
      </c>
      <c r="L7" s="87" t="s">
        <v>4</v>
      </c>
      <c r="M7" s="88" t="s">
        <v>16</v>
      </c>
    </row>
    <row r="8" spans="2:14" x14ac:dyDescent="0.25">
      <c r="B8" s="226" t="s">
        <v>15</v>
      </c>
      <c r="C8" s="227"/>
      <c r="D8" s="227"/>
      <c r="E8" s="227"/>
      <c r="F8" s="42"/>
      <c r="G8" s="42"/>
      <c r="H8" s="42"/>
      <c r="I8" s="42"/>
      <c r="J8" s="42"/>
      <c r="K8" s="42"/>
      <c r="L8" s="42"/>
      <c r="M8" s="10"/>
    </row>
    <row r="9" spans="2:14" ht="51.75" x14ac:dyDescent="0.25">
      <c r="B9"/>
      <c r="C9" s="11" t="s">
        <v>53</v>
      </c>
      <c r="D9" s="12"/>
      <c r="E9" s="122" t="s">
        <v>82</v>
      </c>
      <c r="F9" s="123" t="s">
        <v>83</v>
      </c>
      <c r="G9" s="124" t="s">
        <v>84</v>
      </c>
      <c r="H9" s="12"/>
      <c r="I9" s="12"/>
      <c r="J9" s="12"/>
      <c r="K9" s="12"/>
      <c r="L9" s="12"/>
      <c r="M9" s="13"/>
    </row>
    <row r="10" spans="2:14" x14ac:dyDescent="0.25">
      <c r="C10" s="234" t="s">
        <v>80</v>
      </c>
      <c r="D10" s="35"/>
      <c r="E10" s="41"/>
      <c r="F10" s="41"/>
      <c r="G10" s="41"/>
      <c r="H10" s="50"/>
      <c r="I10" s="50"/>
      <c r="J10" s="50"/>
      <c r="K10" s="50"/>
      <c r="L10" s="50"/>
      <c r="M10" s="51">
        <f>SUM(H10:L10)</f>
        <v>0</v>
      </c>
      <c r="N10" s="125" t="s">
        <v>85</v>
      </c>
    </row>
    <row r="11" spans="2:14" x14ac:dyDescent="0.25">
      <c r="C11" s="235"/>
      <c r="D11" s="35"/>
      <c r="E11" s="121"/>
      <c r="F11" s="121"/>
      <c r="G11" s="121"/>
      <c r="H11" s="50"/>
      <c r="I11" s="50"/>
      <c r="J11" s="50"/>
      <c r="K11" s="50"/>
      <c r="L11" s="50"/>
      <c r="M11" s="51">
        <f>SUM(H11:L11)</f>
        <v>0</v>
      </c>
      <c r="N11" s="126" t="s">
        <v>86</v>
      </c>
    </row>
    <row r="12" spans="2:14" x14ac:dyDescent="0.25">
      <c r="C12" s="235"/>
      <c r="D12" s="35"/>
      <c r="E12" s="121"/>
      <c r="F12" s="121"/>
      <c r="G12" s="121"/>
      <c r="H12" s="50"/>
      <c r="I12" s="50"/>
      <c r="J12" s="50"/>
      <c r="K12" s="50"/>
      <c r="L12" s="50"/>
      <c r="M12" s="51">
        <f>SUM(H12:L12)</f>
        <v>0</v>
      </c>
      <c r="N12" s="126" t="s">
        <v>87</v>
      </c>
    </row>
    <row r="13" spans="2:14" x14ac:dyDescent="0.25">
      <c r="C13" s="236"/>
      <c r="D13" s="35"/>
      <c r="E13" s="121"/>
      <c r="F13" s="121"/>
      <c r="G13" s="121"/>
      <c r="H13" s="50"/>
      <c r="I13" s="50"/>
      <c r="J13" s="50"/>
      <c r="K13" s="50"/>
      <c r="L13" s="50"/>
      <c r="M13" s="51">
        <f>SUM(H13:L13)</f>
        <v>0</v>
      </c>
      <c r="N13" s="126" t="s">
        <v>133</v>
      </c>
    </row>
    <row r="14" spans="2:14" x14ac:dyDescent="0.25">
      <c r="C14" s="14"/>
      <c r="D14" s="14"/>
      <c r="E14" s="14"/>
      <c r="F14" s="14"/>
      <c r="G14" s="14" t="s">
        <v>34</v>
      </c>
      <c r="H14" s="52"/>
      <c r="I14" s="52"/>
      <c r="J14" s="52"/>
      <c r="K14" s="52"/>
      <c r="L14" s="52"/>
      <c r="M14" s="52"/>
      <c r="N14"/>
    </row>
    <row r="15" spans="2:14" x14ac:dyDescent="0.25">
      <c r="C15" s="237" t="s">
        <v>6</v>
      </c>
      <c r="D15" s="240" t="s">
        <v>7</v>
      </c>
      <c r="E15" s="241"/>
      <c r="F15" s="242"/>
      <c r="G15" s="41"/>
      <c r="H15" s="50"/>
      <c r="I15" s="50"/>
      <c r="J15" s="50"/>
      <c r="K15" s="50"/>
      <c r="L15" s="50"/>
      <c r="M15" s="51">
        <f t="shared" ref="M15:M20" si="0">SUM(H15:L15)</f>
        <v>0</v>
      </c>
      <c r="N15"/>
    </row>
    <row r="16" spans="2:14" ht="16.5" customHeight="1" x14ac:dyDescent="0.25">
      <c r="C16" s="238"/>
      <c r="D16" s="254" t="s">
        <v>32</v>
      </c>
      <c r="E16" s="255"/>
      <c r="F16" s="256"/>
      <c r="G16" s="41"/>
      <c r="H16" s="50"/>
      <c r="I16" s="50"/>
      <c r="J16" s="50"/>
      <c r="K16" s="50"/>
      <c r="L16" s="50"/>
      <c r="M16" s="51">
        <f t="shared" si="0"/>
        <v>0</v>
      </c>
      <c r="N16"/>
    </row>
    <row r="17" spans="2:14" x14ac:dyDescent="0.25">
      <c r="C17" s="238"/>
      <c r="D17" s="240" t="s">
        <v>8</v>
      </c>
      <c r="E17" s="241"/>
      <c r="F17" s="242"/>
      <c r="G17" s="41"/>
      <c r="H17" s="50"/>
      <c r="I17" s="50"/>
      <c r="J17" s="50"/>
      <c r="K17" s="50"/>
      <c r="L17" s="50"/>
      <c r="M17" s="51">
        <f t="shared" si="0"/>
        <v>0</v>
      </c>
      <c r="N17"/>
    </row>
    <row r="18" spans="2:14" x14ac:dyDescent="0.25">
      <c r="C18" s="238"/>
      <c r="D18" s="240" t="s">
        <v>9</v>
      </c>
      <c r="E18" s="241"/>
      <c r="F18" s="242"/>
      <c r="G18" s="41"/>
      <c r="H18" s="50"/>
      <c r="I18" s="50"/>
      <c r="J18" s="50"/>
      <c r="K18" s="50"/>
      <c r="L18" s="50"/>
      <c r="M18" s="51">
        <f t="shared" si="0"/>
        <v>0</v>
      </c>
      <c r="N18"/>
    </row>
    <row r="19" spans="2:14" x14ac:dyDescent="0.25">
      <c r="C19" s="238"/>
      <c r="D19" s="240" t="s">
        <v>33</v>
      </c>
      <c r="E19" s="241"/>
      <c r="F19" s="242"/>
      <c r="G19" s="41"/>
      <c r="H19" s="50"/>
      <c r="I19" s="50"/>
      <c r="J19" s="50"/>
      <c r="K19" s="50"/>
      <c r="L19" s="50"/>
      <c r="M19" s="51">
        <f t="shared" si="0"/>
        <v>0</v>
      </c>
      <c r="N19"/>
    </row>
    <row r="20" spans="2:14" x14ac:dyDescent="0.25">
      <c r="C20" s="238"/>
      <c r="D20" s="240" t="s">
        <v>44</v>
      </c>
      <c r="E20" s="241"/>
      <c r="F20" s="242"/>
      <c r="G20" s="41"/>
      <c r="H20" s="50"/>
      <c r="I20" s="50"/>
      <c r="J20" s="50"/>
      <c r="K20" s="50"/>
      <c r="L20" s="50"/>
      <c r="M20" s="51">
        <f t="shared" si="0"/>
        <v>0</v>
      </c>
      <c r="N20"/>
    </row>
    <row r="21" spans="2:14" x14ac:dyDescent="0.25">
      <c r="C21" s="22"/>
      <c r="D21" s="23" t="s">
        <v>18</v>
      </c>
      <c r="E21" s="23"/>
      <c r="F21" s="23"/>
      <c r="G21" s="23"/>
      <c r="H21" s="53">
        <f t="shared" ref="H21:M21" si="1">SUM(H10:H20)</f>
        <v>0</v>
      </c>
      <c r="I21" s="53">
        <f t="shared" si="1"/>
        <v>0</v>
      </c>
      <c r="J21" s="53">
        <f t="shared" si="1"/>
        <v>0</v>
      </c>
      <c r="K21" s="53">
        <f t="shared" si="1"/>
        <v>0</v>
      </c>
      <c r="L21" s="53">
        <f t="shared" si="1"/>
        <v>0</v>
      </c>
      <c r="M21" s="54">
        <f t="shared" si="1"/>
        <v>0</v>
      </c>
      <c r="N21"/>
    </row>
    <row r="22" spans="2:14" ht="6.75" customHeight="1" x14ac:dyDescent="0.25">
      <c r="C22"/>
      <c r="D22"/>
      <c r="E22"/>
      <c r="F22"/>
      <c r="G22"/>
      <c r="H22" s="55"/>
      <c r="I22" s="55"/>
      <c r="J22" s="55"/>
      <c r="K22" s="55"/>
      <c r="L22" s="55"/>
      <c r="M22" s="55"/>
      <c r="N22"/>
    </row>
    <row r="23" spans="2:14" ht="15.75" thickBot="1" x14ac:dyDescent="0.3">
      <c r="C23" s="11" t="s">
        <v>19</v>
      </c>
      <c r="D23" s="12"/>
      <c r="E23" s="12"/>
      <c r="F23" s="12"/>
      <c r="G23" s="128" t="s">
        <v>20</v>
      </c>
      <c r="H23" s="56"/>
      <c r="I23" s="56"/>
      <c r="J23" s="56"/>
      <c r="K23" s="56"/>
      <c r="L23" s="56"/>
      <c r="M23" s="57"/>
      <c r="N23" s="171" t="s">
        <v>111</v>
      </c>
    </row>
    <row r="24" spans="2:14" ht="15.75" thickBot="1" x14ac:dyDescent="0.3">
      <c r="C24" s="234" t="s">
        <v>17</v>
      </c>
      <c r="D24" s="20">
        <f>D10</f>
        <v>0</v>
      </c>
      <c r="E24" s="19"/>
      <c r="F24" s="19"/>
      <c r="G24" s="129">
        <v>0.42749999999999999</v>
      </c>
      <c r="H24" s="127">
        <f>ROUND(H10*$G$24,0)</f>
        <v>0</v>
      </c>
      <c r="I24" s="114">
        <f t="shared" ref="I24:L24" si="2">ROUND(I10*$G$24,0)</f>
        <v>0</v>
      </c>
      <c r="J24" s="114">
        <f t="shared" si="2"/>
        <v>0</v>
      </c>
      <c r="K24" s="114">
        <f t="shared" si="2"/>
        <v>0</v>
      </c>
      <c r="L24" s="114">
        <f t="shared" si="2"/>
        <v>0</v>
      </c>
      <c r="M24" s="51">
        <f>SUM(H24:L24)</f>
        <v>0</v>
      </c>
      <c r="N24" s="125" t="s">
        <v>85</v>
      </c>
    </row>
    <row r="25" spans="2:14" ht="15.75" thickBot="1" x14ac:dyDescent="0.3">
      <c r="C25" s="235"/>
      <c r="D25" s="20">
        <f t="shared" ref="D25:D27" si="3">D11</f>
        <v>0</v>
      </c>
      <c r="E25" s="19"/>
      <c r="F25" s="19"/>
      <c r="G25" s="129">
        <v>0.42749999999999999</v>
      </c>
      <c r="H25" s="127">
        <f>ROUND(H11*$G$25,0)</f>
        <v>0</v>
      </c>
      <c r="I25" s="114">
        <f t="shared" ref="I25:L25" si="4">ROUND(I11*$G$25,0)</f>
        <v>0</v>
      </c>
      <c r="J25" s="114">
        <f t="shared" si="4"/>
        <v>0</v>
      </c>
      <c r="K25" s="114">
        <f t="shared" si="4"/>
        <v>0</v>
      </c>
      <c r="L25" s="114">
        <f t="shared" si="4"/>
        <v>0</v>
      </c>
      <c r="M25" s="51">
        <f>SUM(H25:L25)</f>
        <v>0</v>
      </c>
      <c r="N25" s="126" t="s">
        <v>86</v>
      </c>
    </row>
    <row r="26" spans="2:14" ht="15.75" thickBot="1" x14ac:dyDescent="0.3">
      <c r="C26" s="235"/>
      <c r="D26" s="20">
        <f t="shared" si="3"/>
        <v>0</v>
      </c>
      <c r="E26" s="19"/>
      <c r="F26" s="19"/>
      <c r="G26" s="129">
        <v>0.42749999999999999</v>
      </c>
      <c r="H26" s="127">
        <f>ROUND(H12*$G$26,0)</f>
        <v>0</v>
      </c>
      <c r="I26" s="114">
        <f t="shared" ref="I26" si="5">I12*G26</f>
        <v>0</v>
      </c>
      <c r="J26" s="114">
        <f t="shared" ref="J26" si="6">J12*G26</f>
        <v>0</v>
      </c>
      <c r="K26" s="114">
        <f t="shared" ref="K26" si="7">K12*G26</f>
        <v>0</v>
      </c>
      <c r="L26" s="114">
        <f t="shared" ref="L26" si="8">L12*G26</f>
        <v>0</v>
      </c>
      <c r="M26" s="51">
        <f>SUM(H26:L26)</f>
        <v>0</v>
      </c>
      <c r="N26" s="126" t="s">
        <v>87</v>
      </c>
    </row>
    <row r="27" spans="2:14" x14ac:dyDescent="0.25">
      <c r="B27"/>
      <c r="C27" s="236"/>
      <c r="D27" s="20">
        <f t="shared" si="3"/>
        <v>0</v>
      </c>
      <c r="E27" s="19"/>
      <c r="F27" s="19"/>
      <c r="G27" s="129">
        <v>0.42749999999999999</v>
      </c>
      <c r="H27" s="127">
        <f>ROUND(H13*$G$27,0)</f>
        <v>0</v>
      </c>
      <c r="I27" s="114">
        <f t="shared" ref="I27:L27" si="9">ROUND(I13*$G$27,0)</f>
        <v>0</v>
      </c>
      <c r="J27" s="114">
        <f t="shared" si="9"/>
        <v>0</v>
      </c>
      <c r="K27" s="114">
        <f t="shared" si="9"/>
        <v>0</v>
      </c>
      <c r="L27" s="114">
        <f t="shared" si="9"/>
        <v>0</v>
      </c>
      <c r="M27" s="51">
        <f>SUM(H27:L27)</f>
        <v>0</v>
      </c>
      <c r="N27" s="126" t="s">
        <v>133</v>
      </c>
    </row>
    <row r="28" spans="2:14" x14ac:dyDescent="0.25">
      <c r="B28"/>
      <c r="C28" s="15"/>
      <c r="D28" s="15"/>
      <c r="E28" s="15"/>
      <c r="F28" s="15"/>
      <c r="G28" s="15"/>
      <c r="H28" s="58"/>
      <c r="I28" s="58"/>
      <c r="J28" s="58"/>
      <c r="K28" s="58"/>
      <c r="L28" s="58"/>
      <c r="M28" s="58"/>
    </row>
    <row r="29" spans="2:14" x14ac:dyDescent="0.25">
      <c r="B29"/>
      <c r="C29" s="237" t="s">
        <v>6</v>
      </c>
      <c r="D29" s="240" t="str">
        <f t="shared" ref="D29:D34" si="10">D15</f>
        <v>PostDoctoral Associates</v>
      </c>
      <c r="E29" s="241"/>
      <c r="F29" s="242"/>
      <c r="G29" s="21">
        <v>0.42749999999999999</v>
      </c>
      <c r="H29" s="114">
        <f>ROUND(H15*$G$29,0)</f>
        <v>0</v>
      </c>
      <c r="I29" s="114">
        <f t="shared" ref="I29:L29" si="11">ROUND(I15*$G$29,0)</f>
        <v>0</v>
      </c>
      <c r="J29" s="114">
        <f t="shared" si="11"/>
        <v>0</v>
      </c>
      <c r="K29" s="114">
        <f t="shared" si="11"/>
        <v>0</v>
      </c>
      <c r="L29" s="114">
        <f t="shared" si="11"/>
        <v>0</v>
      </c>
      <c r="M29" s="51">
        <f t="shared" ref="M29:M34" si="12">SUM(H29:L29)</f>
        <v>0</v>
      </c>
    </row>
    <row r="30" spans="2:14" ht="18" customHeight="1" x14ac:dyDescent="0.25">
      <c r="B30"/>
      <c r="C30" s="238"/>
      <c r="D30" s="240" t="str">
        <f t="shared" si="10"/>
        <v>Other Professionals (Techs, etc.)</v>
      </c>
      <c r="E30" s="241"/>
      <c r="F30" s="242"/>
      <c r="G30" s="21">
        <v>0.42749999999999999</v>
      </c>
      <c r="H30" s="114">
        <f>ROUND(H16*$G$30,0)</f>
        <v>0</v>
      </c>
      <c r="I30" s="114">
        <f t="shared" ref="I30:L30" si="13">ROUND(I16*$G$30,0)</f>
        <v>0</v>
      </c>
      <c r="J30" s="114">
        <f t="shared" si="13"/>
        <v>0</v>
      </c>
      <c r="K30" s="114">
        <f t="shared" si="13"/>
        <v>0</v>
      </c>
      <c r="L30" s="114">
        <f t="shared" si="13"/>
        <v>0</v>
      </c>
      <c r="M30" s="51">
        <f t="shared" si="12"/>
        <v>0</v>
      </c>
    </row>
    <row r="31" spans="2:14" x14ac:dyDescent="0.25">
      <c r="B31"/>
      <c r="C31" s="238"/>
      <c r="D31" s="240" t="str">
        <f t="shared" si="10"/>
        <v>Admin/Clerical</v>
      </c>
      <c r="E31" s="241"/>
      <c r="F31" s="242"/>
      <c r="G31" s="21">
        <v>0.42749999999999999</v>
      </c>
      <c r="H31" s="114">
        <f>ROUND(H17*$G$31,0)</f>
        <v>0</v>
      </c>
      <c r="I31" s="114">
        <f t="shared" ref="I31:L31" si="14">ROUND(I17*$G$31,0)</f>
        <v>0</v>
      </c>
      <c r="J31" s="114">
        <f t="shared" si="14"/>
        <v>0</v>
      </c>
      <c r="K31" s="114">
        <f t="shared" si="14"/>
        <v>0</v>
      </c>
      <c r="L31" s="114">
        <f t="shared" si="14"/>
        <v>0</v>
      </c>
      <c r="M31" s="51">
        <f t="shared" si="12"/>
        <v>0</v>
      </c>
    </row>
    <row r="32" spans="2:14" x14ac:dyDescent="0.25">
      <c r="B32"/>
      <c r="C32" s="238"/>
      <c r="D32" s="240" t="str">
        <f t="shared" si="10"/>
        <v>Graduate Students</v>
      </c>
      <c r="E32" s="241"/>
      <c r="F32" s="242"/>
      <c r="G32" s="21">
        <v>0.26</v>
      </c>
      <c r="H32" s="114">
        <f>ROUND(H18*$G$32,0)</f>
        <v>0</v>
      </c>
      <c r="I32" s="114">
        <f t="shared" ref="I32:L32" si="15">ROUND(I18*$G$32,0)</f>
        <v>0</v>
      </c>
      <c r="J32" s="114">
        <f t="shared" si="15"/>
        <v>0</v>
      </c>
      <c r="K32" s="114">
        <f t="shared" si="15"/>
        <v>0</v>
      </c>
      <c r="L32" s="114">
        <f t="shared" si="15"/>
        <v>0</v>
      </c>
      <c r="M32" s="51">
        <f t="shared" si="12"/>
        <v>0</v>
      </c>
    </row>
    <row r="33" spans="2:13" x14ac:dyDescent="0.25">
      <c r="B33"/>
      <c r="C33" s="238"/>
      <c r="D33" s="240" t="str">
        <f t="shared" si="10"/>
        <v>Udergraduates</v>
      </c>
      <c r="E33" s="241"/>
      <c r="F33" s="242"/>
      <c r="G33" s="21">
        <v>1.4999999999999999E-2</v>
      </c>
      <c r="H33" s="114">
        <f>ROUND(H19*$G$33,0)</f>
        <v>0</v>
      </c>
      <c r="I33" s="114">
        <f t="shared" ref="I33:L33" si="16">ROUND(I19*$G$33,0)</f>
        <v>0</v>
      </c>
      <c r="J33" s="114">
        <f t="shared" si="16"/>
        <v>0</v>
      </c>
      <c r="K33" s="114">
        <f t="shared" si="16"/>
        <v>0</v>
      </c>
      <c r="L33" s="114">
        <f t="shared" si="16"/>
        <v>0</v>
      </c>
      <c r="M33" s="51">
        <f t="shared" si="12"/>
        <v>0</v>
      </c>
    </row>
    <row r="34" spans="2:13" x14ac:dyDescent="0.25">
      <c r="B34"/>
      <c r="C34" s="239"/>
      <c r="D34" s="240" t="str">
        <f t="shared" si="10"/>
        <v>Temp</v>
      </c>
      <c r="E34" s="241"/>
      <c r="F34" s="242"/>
      <c r="G34" s="21">
        <v>0.245</v>
      </c>
      <c r="H34" s="114">
        <f>ROUND(H20*$G$34,0)</f>
        <v>0</v>
      </c>
      <c r="I34" s="114">
        <f t="shared" ref="I34:L34" si="17">ROUND(I20*$G$34,0)</f>
        <v>0</v>
      </c>
      <c r="J34" s="114">
        <f t="shared" si="17"/>
        <v>0</v>
      </c>
      <c r="K34" s="114">
        <f t="shared" si="17"/>
        <v>0</v>
      </c>
      <c r="L34" s="114">
        <f t="shared" si="17"/>
        <v>0</v>
      </c>
      <c r="M34" s="51">
        <f t="shared" si="12"/>
        <v>0</v>
      </c>
    </row>
    <row r="35" spans="2:13" x14ac:dyDescent="0.25">
      <c r="B35"/>
      <c r="C35" s="73"/>
      <c r="D35" s="74" t="s">
        <v>21</v>
      </c>
      <c r="E35" s="74"/>
      <c r="F35" s="74"/>
      <c r="G35" s="115"/>
      <c r="H35" s="75">
        <f t="shared" ref="H35:M35" si="18">SUM(H24:H34)</f>
        <v>0</v>
      </c>
      <c r="I35" s="75">
        <f>SUM(I24:I34)</f>
        <v>0</v>
      </c>
      <c r="J35" s="75">
        <f t="shared" si="18"/>
        <v>0</v>
      </c>
      <c r="K35" s="75">
        <f t="shared" si="18"/>
        <v>0</v>
      </c>
      <c r="L35" s="75">
        <f t="shared" si="18"/>
        <v>0</v>
      </c>
      <c r="M35" s="75">
        <f t="shared" si="18"/>
        <v>0</v>
      </c>
    </row>
    <row r="36" spans="2:13" ht="6.75" customHeight="1" x14ac:dyDescent="0.25">
      <c r="B36"/>
      <c r="C36"/>
      <c r="D36"/>
      <c r="E36"/>
      <c r="F36"/>
      <c r="G36" s="116"/>
      <c r="H36" s="55"/>
      <c r="I36" s="55"/>
      <c r="J36" s="55"/>
      <c r="K36" s="55"/>
      <c r="L36" s="55"/>
      <c r="M36" s="55"/>
    </row>
    <row r="37" spans="2:13" x14ac:dyDescent="0.25">
      <c r="B37"/>
      <c r="C37" s="65"/>
      <c r="D37" s="66" t="s">
        <v>22</v>
      </c>
      <c r="E37" s="66"/>
      <c r="F37" s="66"/>
      <c r="G37" s="117"/>
      <c r="H37" s="68">
        <f t="shared" ref="H37:M37" si="19">SUM(H21,H35)</f>
        <v>0</v>
      </c>
      <c r="I37" s="68">
        <f t="shared" si="19"/>
        <v>0</v>
      </c>
      <c r="J37" s="68">
        <f t="shared" si="19"/>
        <v>0</v>
      </c>
      <c r="K37" s="68">
        <f>SUM(K21,K35)</f>
        <v>0</v>
      </c>
      <c r="L37" s="68">
        <f t="shared" si="19"/>
        <v>0</v>
      </c>
      <c r="M37" s="68">
        <f t="shared" si="19"/>
        <v>0</v>
      </c>
    </row>
    <row r="38" spans="2:13" ht="6.75" customHeight="1" x14ac:dyDescent="0.25">
      <c r="B38"/>
      <c r="C38"/>
      <c r="D38"/>
      <c r="E38"/>
      <c r="F38"/>
      <c r="G38" s="116"/>
      <c r="H38" s="55"/>
      <c r="I38" s="55"/>
      <c r="J38" s="55"/>
      <c r="K38" s="55"/>
      <c r="L38" s="55"/>
      <c r="M38" s="55"/>
    </row>
    <row r="39" spans="2:13" x14ac:dyDescent="0.25">
      <c r="B39" s="16" t="s">
        <v>45</v>
      </c>
      <c r="C39" s="17"/>
      <c r="D39" s="17"/>
      <c r="E39" s="17"/>
      <c r="F39" s="17"/>
      <c r="G39" s="118"/>
      <c r="H39" s="59"/>
      <c r="I39" s="59"/>
      <c r="J39" s="59"/>
      <c r="K39" s="59"/>
      <c r="L39" s="59"/>
      <c r="M39" s="60"/>
    </row>
    <row r="40" spans="2:13" x14ac:dyDescent="0.25">
      <c r="B40"/>
      <c r="C40" s="18">
        <v>1</v>
      </c>
      <c r="D40" s="245"/>
      <c r="E40" s="245"/>
      <c r="F40" s="245"/>
      <c r="G40" s="245"/>
      <c r="H40" s="50"/>
      <c r="I40" s="50"/>
      <c r="J40" s="50"/>
      <c r="K40" s="50"/>
      <c r="L40" s="50"/>
      <c r="M40" s="51">
        <f>SUM(H40:L40)</f>
        <v>0</v>
      </c>
    </row>
    <row r="41" spans="2:13" x14ac:dyDescent="0.25">
      <c r="B41"/>
      <c r="C41" s="40">
        <v>2</v>
      </c>
      <c r="D41" s="245"/>
      <c r="E41" s="245"/>
      <c r="F41" s="245"/>
      <c r="G41" s="245"/>
      <c r="H41" s="50"/>
      <c r="I41" s="50"/>
      <c r="J41" s="50"/>
      <c r="K41" s="50"/>
      <c r="L41" s="50"/>
      <c r="M41" s="51">
        <f t="shared" ref="M41:M44" si="20">SUM(H41:L41)</f>
        <v>0</v>
      </c>
    </row>
    <row r="42" spans="2:13" x14ac:dyDescent="0.25">
      <c r="B42"/>
      <c r="C42" s="40">
        <v>3</v>
      </c>
      <c r="D42" s="245"/>
      <c r="E42" s="245"/>
      <c r="F42" s="245"/>
      <c r="G42" s="245"/>
      <c r="H42" s="50"/>
      <c r="I42" s="50"/>
      <c r="J42" s="50"/>
      <c r="K42" s="50"/>
      <c r="L42" s="50"/>
      <c r="M42" s="51">
        <f t="shared" si="20"/>
        <v>0</v>
      </c>
    </row>
    <row r="43" spans="2:13" x14ac:dyDescent="0.25">
      <c r="B43"/>
      <c r="C43" s="40">
        <v>4</v>
      </c>
      <c r="D43" s="245"/>
      <c r="E43" s="245"/>
      <c r="F43" s="245"/>
      <c r="G43" s="245"/>
      <c r="H43" s="50"/>
      <c r="I43" s="50"/>
      <c r="J43" s="50"/>
      <c r="K43" s="50"/>
      <c r="L43" s="50"/>
      <c r="M43" s="51">
        <f t="shared" si="20"/>
        <v>0</v>
      </c>
    </row>
    <row r="44" spans="2:13" x14ac:dyDescent="0.25">
      <c r="B44"/>
      <c r="C44" s="40">
        <v>5</v>
      </c>
      <c r="D44" s="245"/>
      <c r="E44" s="245"/>
      <c r="F44" s="245"/>
      <c r="G44" s="245"/>
      <c r="H44" s="50"/>
      <c r="I44" s="50"/>
      <c r="J44" s="50"/>
      <c r="K44" s="50"/>
      <c r="L44" s="50"/>
      <c r="M44" s="51">
        <f t="shared" si="20"/>
        <v>0</v>
      </c>
    </row>
    <row r="45" spans="2:13" x14ac:dyDescent="0.25">
      <c r="B45"/>
      <c r="C45" s="67"/>
      <c r="D45" s="67" t="s">
        <v>23</v>
      </c>
      <c r="E45" s="67"/>
      <c r="F45" s="67"/>
      <c r="G45" s="119"/>
      <c r="H45" s="68">
        <f t="shared" ref="H45:M45" si="21">SUM(H40:H44)</f>
        <v>0</v>
      </c>
      <c r="I45" s="68">
        <f t="shared" si="21"/>
        <v>0</v>
      </c>
      <c r="J45" s="68">
        <f t="shared" si="21"/>
        <v>0</v>
      </c>
      <c r="K45" s="68">
        <f t="shared" si="21"/>
        <v>0</v>
      </c>
      <c r="L45" s="68">
        <f t="shared" si="21"/>
        <v>0</v>
      </c>
      <c r="M45" s="68">
        <f t="shared" si="21"/>
        <v>0</v>
      </c>
    </row>
    <row r="46" spans="2:13" ht="6.75" customHeight="1" x14ac:dyDescent="0.25">
      <c r="B46"/>
      <c r="C46"/>
      <c r="D46"/>
      <c r="E46"/>
      <c r="F46"/>
      <c r="G46" s="116"/>
      <c r="H46" s="55"/>
      <c r="I46" s="55"/>
      <c r="J46" s="55"/>
      <c r="K46" s="55"/>
      <c r="L46" s="55"/>
      <c r="M46" s="55"/>
    </row>
    <row r="47" spans="2:13" x14ac:dyDescent="0.25">
      <c r="B47" s="16" t="s">
        <v>24</v>
      </c>
      <c r="C47" s="17"/>
      <c r="D47" s="17"/>
      <c r="E47" s="17"/>
      <c r="F47" s="17"/>
      <c r="G47" s="118"/>
      <c r="H47" s="59"/>
      <c r="I47" s="59"/>
      <c r="J47" s="59"/>
      <c r="K47" s="59"/>
      <c r="L47" s="59"/>
      <c r="M47" s="60"/>
    </row>
    <row r="48" spans="2:13" x14ac:dyDescent="0.25">
      <c r="B48"/>
      <c r="C48" s="40">
        <v>1</v>
      </c>
      <c r="D48" s="243" t="s">
        <v>30</v>
      </c>
      <c r="E48" s="243"/>
      <c r="F48" s="243"/>
      <c r="G48" s="243"/>
      <c r="H48" s="50"/>
      <c r="I48" s="50"/>
      <c r="J48" s="50"/>
      <c r="K48" s="50"/>
      <c r="L48" s="50"/>
      <c r="M48" s="51">
        <f>SUM(H48:L48)</f>
        <v>0</v>
      </c>
    </row>
    <row r="49" spans="2:13" ht="23.45" customHeight="1" x14ac:dyDescent="0.25">
      <c r="B49"/>
      <c r="C49" s="40">
        <v>2</v>
      </c>
      <c r="D49" s="244" t="s">
        <v>88</v>
      </c>
      <c r="E49" s="243"/>
      <c r="F49" s="243"/>
      <c r="G49" s="243"/>
      <c r="H49" s="50"/>
      <c r="I49" s="50"/>
      <c r="J49" s="50"/>
      <c r="K49" s="50"/>
      <c r="L49" s="50"/>
      <c r="M49" s="51">
        <f>SUM(H49:L49)</f>
        <v>0</v>
      </c>
    </row>
    <row r="50" spans="2:13" x14ac:dyDescent="0.25">
      <c r="B50"/>
      <c r="C50" s="67"/>
      <c r="D50" s="67" t="s">
        <v>5</v>
      </c>
      <c r="E50" s="67"/>
      <c r="F50" s="67"/>
      <c r="G50" s="67"/>
      <c r="H50" s="68">
        <f t="shared" ref="H50:M50" si="22">SUM(H48:H49)</f>
        <v>0</v>
      </c>
      <c r="I50" s="68">
        <f t="shared" si="22"/>
        <v>0</v>
      </c>
      <c r="J50" s="68">
        <f t="shared" si="22"/>
        <v>0</v>
      </c>
      <c r="K50" s="68">
        <f t="shared" si="22"/>
        <v>0</v>
      </c>
      <c r="L50" s="68">
        <f t="shared" si="22"/>
        <v>0</v>
      </c>
      <c r="M50" s="68">
        <f t="shared" si="22"/>
        <v>0</v>
      </c>
    </row>
    <row r="51" spans="2:13" ht="6.75" customHeight="1" x14ac:dyDescent="0.25">
      <c r="B51"/>
      <c r="C51"/>
      <c r="D51"/>
      <c r="E51"/>
      <c r="F51"/>
      <c r="G51"/>
      <c r="H51" s="55"/>
      <c r="I51" s="55"/>
      <c r="J51" s="55"/>
      <c r="K51" s="55"/>
      <c r="L51" s="55"/>
      <c r="M51" s="55"/>
    </row>
    <row r="52" spans="2:13" x14ac:dyDescent="0.25">
      <c r="B52" s="17" t="s">
        <v>25</v>
      </c>
      <c r="C52" s="17"/>
      <c r="D52" s="17"/>
      <c r="E52" s="17"/>
      <c r="F52" s="153"/>
      <c r="G52" s="17"/>
      <c r="H52" s="99"/>
      <c r="I52" s="99"/>
      <c r="J52" s="99"/>
      <c r="K52" s="99"/>
      <c r="L52" s="99"/>
      <c r="M52" s="100"/>
    </row>
    <row r="53" spans="2:13" x14ac:dyDescent="0.25">
      <c r="B53" s="182"/>
      <c r="C53" s="190">
        <v>1</v>
      </c>
      <c r="D53" s="257" t="s">
        <v>35</v>
      </c>
      <c r="E53" s="243"/>
      <c r="F53" s="243"/>
      <c r="G53" s="243"/>
      <c r="H53" s="189"/>
      <c r="I53" s="189"/>
      <c r="J53" s="189"/>
      <c r="K53" s="189"/>
      <c r="L53" s="189"/>
      <c r="M53" s="51">
        <f>SUM(H53:L53)</f>
        <v>0</v>
      </c>
    </row>
    <row r="54" spans="2:13" x14ac:dyDescent="0.25">
      <c r="B54" s="182"/>
      <c r="C54" s="190">
        <v>2</v>
      </c>
      <c r="D54" s="247" t="s">
        <v>36</v>
      </c>
      <c r="E54" s="247"/>
      <c r="F54" s="247"/>
      <c r="G54" s="248"/>
      <c r="H54" s="189"/>
      <c r="I54" s="189"/>
      <c r="J54" s="189"/>
      <c r="K54" s="189"/>
      <c r="L54" s="189"/>
      <c r="M54" s="51">
        <f>SUM(H54:L54)</f>
        <v>0</v>
      </c>
    </row>
    <row r="55" spans="2:13" x14ac:dyDescent="0.25">
      <c r="B55" s="182"/>
      <c r="C55" s="190">
        <v>3</v>
      </c>
      <c r="D55" s="247" t="s">
        <v>37</v>
      </c>
      <c r="E55" s="247"/>
      <c r="F55" s="247"/>
      <c r="G55" s="248"/>
      <c r="H55" s="189"/>
      <c r="I55" s="189"/>
      <c r="J55" s="189"/>
      <c r="K55" s="189"/>
      <c r="L55" s="189"/>
      <c r="M55" s="51">
        <f t="shared" ref="M55:M72" si="23">SUM(H55:L55)</f>
        <v>0</v>
      </c>
    </row>
    <row r="56" spans="2:13" x14ac:dyDescent="0.25">
      <c r="B56" s="182"/>
      <c r="C56" s="190">
        <v>4</v>
      </c>
      <c r="D56" s="257" t="s">
        <v>58</v>
      </c>
      <c r="E56" s="243"/>
      <c r="F56" s="243"/>
      <c r="G56" s="243"/>
      <c r="H56" s="189"/>
      <c r="I56" s="189"/>
      <c r="J56" s="189"/>
      <c r="K56" s="189"/>
      <c r="L56" s="189"/>
      <c r="M56" s="51">
        <f t="shared" si="23"/>
        <v>0</v>
      </c>
    </row>
    <row r="57" spans="2:13" x14ac:dyDescent="0.25">
      <c r="B57" s="182"/>
      <c r="C57" s="190">
        <v>5</v>
      </c>
      <c r="D57" s="257" t="s">
        <v>38</v>
      </c>
      <c r="E57" s="243"/>
      <c r="F57" s="243"/>
      <c r="G57" s="243"/>
      <c r="H57" s="189"/>
      <c r="I57" s="189"/>
      <c r="J57" s="189"/>
      <c r="K57" s="189"/>
      <c r="L57" s="189"/>
      <c r="M57" s="51">
        <f t="shared" si="23"/>
        <v>0</v>
      </c>
    </row>
    <row r="58" spans="2:13" x14ac:dyDescent="0.25">
      <c r="B58" s="182"/>
      <c r="C58" s="190">
        <v>6</v>
      </c>
      <c r="D58" s="257" t="s">
        <v>89</v>
      </c>
      <c r="E58" s="243"/>
      <c r="F58" s="243"/>
      <c r="G58" s="243"/>
      <c r="H58" s="189"/>
      <c r="I58" s="189"/>
      <c r="J58" s="189"/>
      <c r="K58" s="189"/>
      <c r="L58" s="189"/>
      <c r="M58" s="51">
        <f t="shared" si="23"/>
        <v>0</v>
      </c>
    </row>
    <row r="59" spans="2:13" x14ac:dyDescent="0.25">
      <c r="B59"/>
      <c r="C59" s="190">
        <v>7</v>
      </c>
      <c r="D59" s="257" t="s">
        <v>42</v>
      </c>
      <c r="E59" s="243"/>
      <c r="F59" s="243"/>
      <c r="G59" s="243"/>
      <c r="H59" s="50"/>
      <c r="I59" s="50"/>
      <c r="J59" s="50"/>
      <c r="K59" s="50"/>
      <c r="L59" s="50"/>
      <c r="M59" s="51">
        <f t="shared" si="23"/>
        <v>0</v>
      </c>
    </row>
    <row r="60" spans="2:13" ht="14.25" customHeight="1" x14ac:dyDescent="0.25">
      <c r="B60"/>
      <c r="C60" s="190">
        <v>8</v>
      </c>
      <c r="D60" s="257" t="s">
        <v>39</v>
      </c>
      <c r="E60" s="243"/>
      <c r="F60" s="243"/>
      <c r="G60" s="243"/>
      <c r="H60" s="50"/>
      <c r="I60" s="50"/>
      <c r="J60" s="50"/>
      <c r="K60" s="50"/>
      <c r="L60" s="50"/>
      <c r="M60" s="51">
        <f t="shared" si="23"/>
        <v>0</v>
      </c>
    </row>
    <row r="61" spans="2:13" x14ac:dyDescent="0.25">
      <c r="B61"/>
      <c r="C61" s="190">
        <v>9</v>
      </c>
      <c r="D61" s="257" t="s">
        <v>40</v>
      </c>
      <c r="E61" s="243"/>
      <c r="F61" s="243"/>
      <c r="G61" s="243"/>
      <c r="H61" s="50"/>
      <c r="I61" s="50"/>
      <c r="J61" s="50"/>
      <c r="K61" s="50"/>
      <c r="L61" s="50"/>
      <c r="M61" s="51">
        <f t="shared" si="23"/>
        <v>0</v>
      </c>
    </row>
    <row r="62" spans="2:13" x14ac:dyDescent="0.25">
      <c r="B62"/>
      <c r="C62" s="190">
        <v>10</v>
      </c>
      <c r="D62" s="258" t="s">
        <v>41</v>
      </c>
      <c r="E62" s="259"/>
      <c r="F62" s="259"/>
      <c r="G62" s="259"/>
      <c r="H62" s="50"/>
      <c r="I62" s="50"/>
      <c r="J62" s="50"/>
      <c r="K62" s="50"/>
      <c r="L62" s="50"/>
      <c r="M62" s="51">
        <f t="shared" si="23"/>
        <v>0</v>
      </c>
    </row>
    <row r="63" spans="2:13" x14ac:dyDescent="0.25">
      <c r="B63"/>
      <c r="C63" s="190">
        <v>11</v>
      </c>
      <c r="D63" s="49" t="s">
        <v>43</v>
      </c>
      <c r="E63" s="49"/>
      <c r="F63" s="49"/>
      <c r="G63" s="39"/>
      <c r="H63" s="50"/>
      <c r="I63" s="50"/>
      <c r="J63" s="50"/>
      <c r="K63" s="50"/>
      <c r="L63" s="50"/>
      <c r="M63" s="51">
        <f t="shared" si="23"/>
        <v>0</v>
      </c>
    </row>
    <row r="64" spans="2:13" x14ac:dyDescent="0.25">
      <c r="B64"/>
      <c r="C64" s="190">
        <v>12</v>
      </c>
      <c r="D64" s="1" t="s">
        <v>74</v>
      </c>
      <c r="H64" s="50"/>
      <c r="I64" s="50"/>
      <c r="J64" s="50"/>
      <c r="K64" s="50"/>
      <c r="L64" s="50"/>
      <c r="M64" s="51">
        <f t="shared" si="23"/>
        <v>0</v>
      </c>
    </row>
    <row r="65" spans="2:13" x14ac:dyDescent="0.25">
      <c r="B65"/>
      <c r="C65" s="190">
        <v>13</v>
      </c>
      <c r="D65" s="49" t="s">
        <v>57</v>
      </c>
      <c r="E65" s="49"/>
      <c r="F65" s="49"/>
      <c r="G65" s="39"/>
      <c r="H65" s="50"/>
      <c r="I65" s="50"/>
      <c r="J65" s="50"/>
      <c r="K65" s="50"/>
      <c r="L65" s="50"/>
      <c r="M65" s="51">
        <f t="shared" si="23"/>
        <v>0</v>
      </c>
    </row>
    <row r="66" spans="2:13" x14ac:dyDescent="0.25">
      <c r="B66"/>
      <c r="C66" s="190">
        <v>14</v>
      </c>
      <c r="D66" s="247" t="s">
        <v>55</v>
      </c>
      <c r="E66" s="247"/>
      <c r="F66" s="247"/>
      <c r="G66" s="248"/>
      <c r="H66" s="50"/>
      <c r="I66" s="50"/>
      <c r="J66" s="50"/>
      <c r="K66" s="50"/>
      <c r="L66" s="50"/>
      <c r="M66" s="51">
        <f t="shared" si="23"/>
        <v>0</v>
      </c>
    </row>
    <row r="67" spans="2:13" x14ac:dyDescent="0.25">
      <c r="B67"/>
      <c r="C67" s="190">
        <v>15</v>
      </c>
      <c r="D67" s="5" t="s">
        <v>56</v>
      </c>
      <c r="E67" s="5"/>
      <c r="F67" s="5"/>
      <c r="G67" s="5"/>
      <c r="H67" s="50"/>
      <c r="I67" s="50"/>
      <c r="J67" s="50"/>
      <c r="K67" s="50"/>
      <c r="L67" s="50"/>
      <c r="M67" s="51">
        <f t="shared" si="23"/>
        <v>0</v>
      </c>
    </row>
    <row r="68" spans="2:13" x14ac:dyDescent="0.25">
      <c r="B68"/>
      <c r="C68" s="190">
        <v>16</v>
      </c>
      <c r="D68" s="90" t="s">
        <v>104</v>
      </c>
      <c r="E68" s="90"/>
      <c r="F68" s="90"/>
      <c r="G68" s="91"/>
      <c r="H68" s="50"/>
      <c r="I68" s="50"/>
      <c r="J68" s="50"/>
      <c r="K68" s="50"/>
      <c r="L68" s="50"/>
      <c r="M68" s="51">
        <f t="shared" si="23"/>
        <v>0</v>
      </c>
    </row>
    <row r="69" spans="2:13" x14ac:dyDescent="0.25">
      <c r="B69"/>
      <c r="C69" s="190">
        <v>17</v>
      </c>
      <c r="D69" s="90" t="s">
        <v>105</v>
      </c>
      <c r="E69" s="90"/>
      <c r="F69" s="90"/>
      <c r="G69" s="91"/>
      <c r="H69" s="50"/>
      <c r="I69" s="50"/>
      <c r="J69" s="50"/>
      <c r="K69" s="50"/>
      <c r="L69" s="50"/>
      <c r="M69" s="51">
        <f t="shared" si="23"/>
        <v>0</v>
      </c>
    </row>
    <row r="70" spans="2:13" x14ac:dyDescent="0.25">
      <c r="B70"/>
      <c r="C70" s="190">
        <v>18</v>
      </c>
      <c r="D70" s="90" t="s">
        <v>106</v>
      </c>
      <c r="E70" s="90"/>
      <c r="F70" s="90"/>
      <c r="G70" s="91"/>
      <c r="H70" s="50"/>
      <c r="I70" s="50"/>
      <c r="J70" s="50"/>
      <c r="K70" s="50"/>
      <c r="L70" s="50"/>
      <c r="M70" s="51">
        <f t="shared" si="23"/>
        <v>0</v>
      </c>
    </row>
    <row r="71" spans="2:13" x14ac:dyDescent="0.25">
      <c r="B71"/>
      <c r="C71" s="190">
        <v>19</v>
      </c>
      <c r="D71" s="90" t="s">
        <v>107</v>
      </c>
      <c r="E71" s="90"/>
      <c r="F71" s="90"/>
      <c r="G71" s="91"/>
      <c r="H71" s="50"/>
      <c r="I71" s="50"/>
      <c r="J71" s="50"/>
      <c r="K71" s="50"/>
      <c r="L71" s="50"/>
      <c r="M71" s="51">
        <f t="shared" si="23"/>
        <v>0</v>
      </c>
    </row>
    <row r="72" spans="2:13" x14ac:dyDescent="0.25">
      <c r="B72"/>
      <c r="C72" s="190">
        <v>20</v>
      </c>
      <c r="D72" s="90" t="s">
        <v>109</v>
      </c>
      <c r="E72" s="163"/>
      <c r="F72" s="163"/>
      <c r="G72" s="91"/>
      <c r="H72" s="50"/>
      <c r="I72" s="50"/>
      <c r="J72" s="50"/>
      <c r="K72" s="50"/>
      <c r="L72" s="50"/>
      <c r="M72" s="51">
        <f t="shared" si="23"/>
        <v>0</v>
      </c>
    </row>
    <row r="73" spans="2:13" x14ac:dyDescent="0.25">
      <c r="B73"/>
      <c r="C73" s="190">
        <v>21</v>
      </c>
      <c r="D73" s="257" t="s">
        <v>77</v>
      </c>
      <c r="E73" s="243"/>
      <c r="F73" s="243"/>
      <c r="G73" s="243"/>
      <c r="H73" s="50"/>
      <c r="I73" s="50"/>
      <c r="J73" s="50"/>
      <c r="K73" s="50"/>
      <c r="L73" s="50"/>
      <c r="M73" s="51">
        <f>SUM(H73:L73)</f>
        <v>0</v>
      </c>
    </row>
    <row r="74" spans="2:13" x14ac:dyDescent="0.25">
      <c r="B74"/>
      <c r="C74" s="190">
        <v>22</v>
      </c>
      <c r="D74" s="90" t="s">
        <v>78</v>
      </c>
      <c r="E74" s="90"/>
      <c r="F74" s="156"/>
      <c r="G74" s="91"/>
      <c r="H74" s="50"/>
      <c r="I74" s="50"/>
      <c r="J74" s="50"/>
      <c r="K74" s="50"/>
      <c r="L74" s="50"/>
      <c r="M74" s="51">
        <f>SUM(H74:L74)</f>
        <v>0</v>
      </c>
    </row>
    <row r="75" spans="2:13" x14ac:dyDescent="0.25">
      <c r="B75"/>
      <c r="C75" s="190">
        <v>23</v>
      </c>
      <c r="D75" s="247" t="s">
        <v>54</v>
      </c>
      <c r="E75" s="247"/>
      <c r="F75" s="247"/>
      <c r="G75" s="248"/>
      <c r="H75" s="50"/>
      <c r="I75" s="50"/>
      <c r="J75" s="50"/>
      <c r="K75" s="50"/>
      <c r="L75" s="50"/>
      <c r="M75" s="51">
        <f>SUM(H75:L75)</f>
        <v>0</v>
      </c>
    </row>
    <row r="76" spans="2:13" x14ac:dyDescent="0.25">
      <c r="B76"/>
      <c r="C76" s="191"/>
      <c r="D76" s="191" t="s">
        <v>49</v>
      </c>
      <c r="E76" s="191"/>
      <c r="F76" s="191"/>
      <c r="G76" s="191"/>
      <c r="H76" s="192">
        <f>SUM(H53:H75)</f>
        <v>0</v>
      </c>
      <c r="I76" s="192">
        <f t="shared" ref="I76:L76" si="24">SUM(I53:I75)</f>
        <v>0</v>
      </c>
      <c r="J76" s="192">
        <f t="shared" si="24"/>
        <v>0</v>
      </c>
      <c r="K76" s="192">
        <f t="shared" si="24"/>
        <v>0</v>
      </c>
      <c r="L76" s="192">
        <f t="shared" si="24"/>
        <v>0</v>
      </c>
      <c r="M76" s="192">
        <f>SUM(H76:L76)</f>
        <v>0</v>
      </c>
    </row>
    <row r="77" spans="2:13" x14ac:dyDescent="0.25">
      <c r="B77"/>
      <c r="M77" s="101"/>
    </row>
    <row r="78" spans="2:13" x14ac:dyDescent="0.25">
      <c r="B78"/>
      <c r="C78" s="43" t="s">
        <v>10</v>
      </c>
      <c r="D78" s="44"/>
      <c r="E78" s="44"/>
      <c r="F78" s="44"/>
      <c r="G78" s="82" t="s">
        <v>52</v>
      </c>
      <c r="H78" s="63"/>
      <c r="I78" s="59"/>
      <c r="J78" s="59"/>
      <c r="K78" s="59"/>
      <c r="L78" s="59"/>
      <c r="M78" s="133"/>
    </row>
    <row r="79" spans="2:13" x14ac:dyDescent="0.25">
      <c r="B79"/>
      <c r="C79" s="81">
        <v>1</v>
      </c>
      <c r="D79" s="44"/>
      <c r="E79" s="44"/>
      <c r="F79" s="44"/>
      <c r="G79" s="45"/>
      <c r="H79" s="50"/>
      <c r="I79" s="50"/>
      <c r="J79" s="50"/>
      <c r="K79" s="50"/>
      <c r="L79" s="50"/>
      <c r="M79" s="51">
        <f t="shared" ref="M79:M89" si="25">SUM(H79:L79)</f>
        <v>0</v>
      </c>
    </row>
    <row r="80" spans="2:13" x14ac:dyDescent="0.25">
      <c r="B80"/>
      <c r="C80" s="81">
        <v>2</v>
      </c>
      <c r="D80" s="44"/>
      <c r="E80" s="44"/>
      <c r="F80" s="44"/>
      <c r="G80" s="45"/>
      <c r="H80" s="50"/>
      <c r="I80" s="50"/>
      <c r="J80" s="50"/>
      <c r="K80" s="50"/>
      <c r="L80" s="50"/>
      <c r="M80" s="51">
        <f t="shared" si="25"/>
        <v>0</v>
      </c>
    </row>
    <row r="81" spans="2:13" x14ac:dyDescent="0.25">
      <c r="B81"/>
      <c r="C81" s="81">
        <v>3</v>
      </c>
      <c r="D81" s="44"/>
      <c r="E81" s="44"/>
      <c r="F81" s="44"/>
      <c r="G81" s="45"/>
      <c r="H81" s="50"/>
      <c r="I81" s="50"/>
      <c r="J81" s="50"/>
      <c r="K81" s="50"/>
      <c r="L81" s="50"/>
      <c r="M81" s="51">
        <f t="shared" si="25"/>
        <v>0</v>
      </c>
    </row>
    <row r="82" spans="2:13" x14ac:dyDescent="0.25">
      <c r="B82"/>
      <c r="C82" s="81">
        <v>4</v>
      </c>
      <c r="D82" s="44"/>
      <c r="E82" s="44"/>
      <c r="F82" s="44"/>
      <c r="G82" s="45"/>
      <c r="H82" s="50"/>
      <c r="I82" s="50"/>
      <c r="J82" s="50"/>
      <c r="K82" s="50"/>
      <c r="L82" s="50"/>
      <c r="M82" s="51">
        <f t="shared" si="25"/>
        <v>0</v>
      </c>
    </row>
    <row r="83" spans="2:13" x14ac:dyDescent="0.25">
      <c r="B83"/>
      <c r="C83" s="81">
        <v>5</v>
      </c>
      <c r="D83" s="44"/>
      <c r="E83" s="44"/>
      <c r="F83" s="44"/>
      <c r="G83" s="45"/>
      <c r="H83" s="50"/>
      <c r="I83" s="50"/>
      <c r="J83" s="50"/>
      <c r="K83" s="50"/>
      <c r="L83" s="50"/>
      <c r="M83" s="51">
        <f t="shared" si="25"/>
        <v>0</v>
      </c>
    </row>
    <row r="84" spans="2:13" x14ac:dyDescent="0.25">
      <c r="B84"/>
      <c r="C84" s="81">
        <v>6</v>
      </c>
      <c r="D84" s="44"/>
      <c r="E84" s="44"/>
      <c r="F84" s="44"/>
      <c r="G84" s="45"/>
      <c r="H84" s="50"/>
      <c r="I84" s="50"/>
      <c r="J84" s="50"/>
      <c r="K84" s="50"/>
      <c r="L84" s="50"/>
      <c r="M84" s="51">
        <f t="shared" si="25"/>
        <v>0</v>
      </c>
    </row>
    <row r="85" spans="2:13" x14ac:dyDescent="0.25">
      <c r="B85"/>
      <c r="C85" s="81">
        <v>7</v>
      </c>
      <c r="D85" s="44"/>
      <c r="E85" s="44"/>
      <c r="F85" s="44"/>
      <c r="G85" s="45"/>
      <c r="H85" s="50"/>
      <c r="I85" s="50"/>
      <c r="J85" s="50"/>
      <c r="K85" s="50"/>
      <c r="L85" s="50"/>
      <c r="M85" s="51">
        <f t="shared" si="25"/>
        <v>0</v>
      </c>
    </row>
    <row r="86" spans="2:13" x14ac:dyDescent="0.25">
      <c r="B86"/>
      <c r="C86" s="81">
        <v>8</v>
      </c>
      <c r="D86" s="44"/>
      <c r="E86" s="44"/>
      <c r="F86" s="44"/>
      <c r="G86" s="45"/>
      <c r="H86" s="50"/>
      <c r="I86" s="50"/>
      <c r="J86" s="50"/>
      <c r="K86" s="50"/>
      <c r="L86" s="50"/>
      <c r="M86" s="51">
        <f t="shared" si="25"/>
        <v>0</v>
      </c>
    </row>
    <row r="87" spans="2:13" x14ac:dyDescent="0.25">
      <c r="B87"/>
      <c r="C87" s="81">
        <v>9</v>
      </c>
      <c r="D87" s="46"/>
      <c r="E87" s="46"/>
      <c r="F87" s="46"/>
      <c r="G87" s="47"/>
      <c r="H87" s="50"/>
      <c r="I87" s="50"/>
      <c r="J87" s="50"/>
      <c r="K87" s="50"/>
      <c r="L87" s="50"/>
      <c r="M87" s="51">
        <f t="shared" si="25"/>
        <v>0</v>
      </c>
    </row>
    <row r="88" spans="2:13" x14ac:dyDescent="0.25">
      <c r="B88"/>
      <c r="C88" s="81">
        <v>10</v>
      </c>
      <c r="D88" s="46"/>
      <c r="E88" s="46"/>
      <c r="F88" s="46"/>
      <c r="G88" s="47"/>
      <c r="H88" s="50"/>
      <c r="I88" s="50"/>
      <c r="J88" s="50"/>
      <c r="K88" s="50"/>
      <c r="L88" s="50"/>
      <c r="M88" s="51">
        <f t="shared" si="25"/>
        <v>0</v>
      </c>
    </row>
    <row r="89" spans="2:13" x14ac:dyDescent="0.25">
      <c r="B89"/>
      <c r="C89" s="139">
        <v>11</v>
      </c>
      <c r="D89" s="46"/>
      <c r="E89" s="46"/>
      <c r="F89" s="46"/>
      <c r="G89" s="47"/>
      <c r="H89" s="50"/>
      <c r="I89" s="50"/>
      <c r="J89" s="50"/>
      <c r="K89" s="50"/>
      <c r="L89" s="50"/>
      <c r="M89" s="51">
        <f t="shared" si="25"/>
        <v>0</v>
      </c>
    </row>
    <row r="90" spans="2:13" x14ac:dyDescent="0.25">
      <c r="B90"/>
      <c r="C90" s="71"/>
      <c r="D90" s="72" t="s">
        <v>50</v>
      </c>
      <c r="E90" s="72"/>
      <c r="F90" s="71"/>
      <c r="G90" s="71"/>
      <c r="H90" s="78">
        <f>SUM(H79:H89)</f>
        <v>0</v>
      </c>
      <c r="I90" s="78">
        <f t="shared" ref="I90:L90" si="26">SUM(I79:I89)</f>
        <v>0</v>
      </c>
      <c r="J90" s="78">
        <f t="shared" si="26"/>
        <v>0</v>
      </c>
      <c r="K90" s="78">
        <f t="shared" si="26"/>
        <v>0</v>
      </c>
      <c r="L90" s="78">
        <f t="shared" si="26"/>
        <v>0</v>
      </c>
      <c r="M90" s="78">
        <f>SUM(H90:L90)</f>
        <v>0</v>
      </c>
    </row>
    <row r="91" spans="2:13" x14ac:dyDescent="0.25">
      <c r="B91"/>
      <c r="C91" s="69"/>
      <c r="D91" s="70" t="s">
        <v>51</v>
      </c>
      <c r="E91" s="70"/>
      <c r="F91" s="69"/>
      <c r="G91" s="69"/>
      <c r="H91" s="77">
        <f>SUM(H76+H90)</f>
        <v>0</v>
      </c>
      <c r="I91" s="77">
        <f t="shared" ref="I91:M91" si="27">SUM(I76+I90)</f>
        <v>0</v>
      </c>
      <c r="J91" s="77">
        <f t="shared" si="27"/>
        <v>0</v>
      </c>
      <c r="K91" s="77">
        <f t="shared" si="27"/>
        <v>0</v>
      </c>
      <c r="L91" s="77">
        <f t="shared" si="27"/>
        <v>0</v>
      </c>
      <c r="M91" s="77">
        <f t="shared" si="27"/>
        <v>0</v>
      </c>
    </row>
    <row r="92" spans="2:13" x14ac:dyDescent="0.25">
      <c r="B92"/>
      <c r="C92"/>
      <c r="D92"/>
      <c r="E92"/>
      <c r="F92"/>
      <c r="G92"/>
      <c r="H92" s="76" t="s">
        <v>0</v>
      </c>
      <c r="I92" s="76" t="s">
        <v>1</v>
      </c>
      <c r="J92" s="76" t="s">
        <v>2</v>
      </c>
      <c r="K92" s="76" t="s">
        <v>3</v>
      </c>
      <c r="L92" s="76" t="s">
        <v>4</v>
      </c>
      <c r="M92" s="76" t="s">
        <v>27</v>
      </c>
    </row>
    <row r="93" spans="2:13" x14ac:dyDescent="0.25">
      <c r="B93" s="26" t="s">
        <v>46</v>
      </c>
      <c r="C93" s="19"/>
      <c r="D93" s="19"/>
      <c r="E93" s="19"/>
      <c r="F93" s="19"/>
      <c r="G93" s="19"/>
      <c r="H93" s="51">
        <f>SUM(H91+H50+H45+H37)</f>
        <v>0</v>
      </c>
      <c r="I93" s="51">
        <f t="shared" ref="I93:L93" si="28">SUM(I91+I50+I45+I37)</f>
        <v>0</v>
      </c>
      <c r="J93" s="51">
        <f t="shared" si="28"/>
        <v>0</v>
      </c>
      <c r="K93" s="51">
        <f t="shared" si="28"/>
        <v>0</v>
      </c>
      <c r="L93" s="51">
        <f t="shared" si="28"/>
        <v>0</v>
      </c>
      <c r="M93" s="51">
        <f>SUM(M91+M50+M45+M37)</f>
        <v>0</v>
      </c>
    </row>
    <row r="94" spans="2:13" x14ac:dyDescent="0.25">
      <c r="B94" s="26" t="s">
        <v>47</v>
      </c>
      <c r="C94" s="19"/>
      <c r="D94" s="19"/>
      <c r="E94" s="19"/>
      <c r="F94" s="19"/>
      <c r="G94" s="19"/>
      <c r="H94" s="51">
        <f>SUM(H93-H45-H66-H68-H69-H70-H71-H72-H90)</f>
        <v>0</v>
      </c>
      <c r="I94" s="51">
        <f t="shared" ref="I94:L94" si="29">SUM(I93-I45-I66-I68-I69-I70-I71-I72-I90)</f>
        <v>0</v>
      </c>
      <c r="J94" s="51">
        <f t="shared" si="29"/>
        <v>0</v>
      </c>
      <c r="K94" s="51">
        <f t="shared" si="29"/>
        <v>0</v>
      </c>
      <c r="L94" s="51">
        <f t="shared" si="29"/>
        <v>0</v>
      </c>
      <c r="M94" s="51">
        <f>M93-M90-M66-M68-M69-M70-M71-M72-M45</f>
        <v>0</v>
      </c>
    </row>
    <row r="95" spans="2:13" x14ac:dyDescent="0.25">
      <c r="B95" s="27" t="s">
        <v>48</v>
      </c>
      <c r="C95" s="28"/>
      <c r="D95" s="28"/>
      <c r="E95" s="28"/>
      <c r="F95" s="28"/>
      <c r="G95" s="28"/>
      <c r="H95" s="79">
        <f>ROUND(H94*$L$1,1)</f>
        <v>0</v>
      </c>
      <c r="I95" s="79">
        <f t="shared" ref="I95:L95" si="30">ROUND(I94*$L$1,1)</f>
        <v>0</v>
      </c>
      <c r="J95" s="79">
        <f t="shared" si="30"/>
        <v>0</v>
      </c>
      <c r="K95" s="79">
        <f t="shared" si="30"/>
        <v>0</v>
      </c>
      <c r="L95" s="79">
        <f t="shared" si="30"/>
        <v>0</v>
      </c>
      <c r="M95" s="79">
        <f>SUM(H95:L95)</f>
        <v>0</v>
      </c>
    </row>
    <row r="96" spans="2:13" x14ac:dyDescent="0.25">
      <c r="B96" s="27" t="s">
        <v>128</v>
      </c>
      <c r="C96" s="28"/>
      <c r="D96" s="28"/>
      <c r="E96" s="28"/>
      <c r="F96" s="28"/>
      <c r="G96" s="28"/>
      <c r="H96" s="79">
        <f>(MIN(50000,SUM($H79:H79))*$L$1)+(MIN(50000,SUM($H80:H80))*$L$1)+(MIN(50000,SUM($H87:H87))*$L$1)</f>
        <v>0</v>
      </c>
      <c r="I96" s="79">
        <f>(MIN(50000,SUM($H79:I79))*$L$1)+(MIN(50000,SUM($H80:I80))*$L$1)+(MIN(50000,SUM($H87:I87))*$L$1)</f>
        <v>0</v>
      </c>
      <c r="J96" s="79">
        <f>(MIN(50000,SUM($H79:J79))*$L$1)+(MIN(50000,SUM($H80:J80))*$L$1)+(MIN(50000,SUM($H87:J87))*$L$1)</f>
        <v>0</v>
      </c>
      <c r="K96" s="79">
        <f>(MIN(50000,SUM($H79:K79))*$L$1)+(MIN(50000,SUM($H80:K80))*$L$1)+(MIN(50000,SUM($H87:K87))*$L$1)</f>
        <v>0</v>
      </c>
      <c r="L96" s="79">
        <f>(MIN(50000,SUM($H79:L79))*$L$1)+(MIN(50000,SUM($H80:L80))*$L$1)+(MIN(50000,SUM($H87:L87))*$L$1)</f>
        <v>0</v>
      </c>
      <c r="M96" s="79">
        <f>SUM(H96:L96)</f>
        <v>0</v>
      </c>
    </row>
    <row r="97" spans="2:13" ht="15.75" thickBot="1" x14ac:dyDescent="0.3">
      <c r="B97" s="24" t="s">
        <v>28</v>
      </c>
      <c r="C97" s="25"/>
      <c r="D97" s="25"/>
      <c r="E97" s="25"/>
      <c r="F97" s="25"/>
      <c r="G97" s="25"/>
      <c r="H97" s="80">
        <f>H93+H95+H96</f>
        <v>0</v>
      </c>
      <c r="I97" s="80">
        <f>I93+I95+I96</f>
        <v>0</v>
      </c>
      <c r="J97" s="80">
        <f>J93+J95+J96</f>
        <v>0</v>
      </c>
      <c r="K97" s="80">
        <f>K93+K95+K96</f>
        <v>0</v>
      </c>
      <c r="L97" s="80">
        <f>L93+L95+L96</f>
        <v>0</v>
      </c>
      <c r="M97" s="80">
        <f>SUM(M93+M95+M96)</f>
        <v>0</v>
      </c>
    </row>
    <row r="98" spans="2:13" x14ac:dyDescent="0.25">
      <c r="B98" s="36"/>
      <c r="C98" s="37"/>
      <c r="D98" s="37"/>
      <c r="E98" s="37"/>
      <c r="F98" s="37"/>
      <c r="G98" s="37"/>
      <c r="H98" s="64"/>
      <c r="I98" s="64"/>
      <c r="J98" s="64"/>
      <c r="K98" s="64"/>
      <c r="L98" s="64"/>
      <c r="M98" s="64"/>
    </row>
    <row r="99" spans="2:13" x14ac:dyDescent="0.25">
      <c r="B99" s="38"/>
      <c r="C99" s="38"/>
      <c r="D99" s="38"/>
      <c r="E99" s="38"/>
      <c r="L99" s="1" t="s">
        <v>90</v>
      </c>
      <c r="M99" s="94">
        <f>M95+M96</f>
        <v>0</v>
      </c>
    </row>
  </sheetData>
  <mergeCells count="42">
    <mergeCell ref="C24:C27"/>
    <mergeCell ref="C10:C13"/>
    <mergeCell ref="C15:C20"/>
    <mergeCell ref="D15:F15"/>
    <mergeCell ref="D16:F16"/>
    <mergeCell ref="D17:F17"/>
    <mergeCell ref="D18:F18"/>
    <mergeCell ref="D19:F19"/>
    <mergeCell ref="D20:F20"/>
    <mergeCell ref="B8:E8"/>
    <mergeCell ref="D1:E1"/>
    <mergeCell ref="D2:E2"/>
    <mergeCell ref="D3:E3"/>
    <mergeCell ref="D4:E4"/>
    <mergeCell ref="D5:E5"/>
    <mergeCell ref="C29:C34"/>
    <mergeCell ref="D29:F29"/>
    <mergeCell ref="D30:F30"/>
    <mergeCell ref="D31:F31"/>
    <mergeCell ref="D32:F32"/>
    <mergeCell ref="D33:F33"/>
    <mergeCell ref="D34:F34"/>
    <mergeCell ref="D57:G57"/>
    <mergeCell ref="D40:G40"/>
    <mergeCell ref="D41:G41"/>
    <mergeCell ref="D42:G42"/>
    <mergeCell ref="D43:G43"/>
    <mergeCell ref="D44:G44"/>
    <mergeCell ref="D48:G48"/>
    <mergeCell ref="D49:G49"/>
    <mergeCell ref="D53:G53"/>
    <mergeCell ref="D54:G54"/>
    <mergeCell ref="D55:G55"/>
    <mergeCell ref="D56:G56"/>
    <mergeCell ref="D73:G73"/>
    <mergeCell ref="D75:G75"/>
    <mergeCell ref="D58:G58"/>
    <mergeCell ref="D62:G62"/>
    <mergeCell ref="D59:G59"/>
    <mergeCell ref="D60:G60"/>
    <mergeCell ref="D61:G61"/>
    <mergeCell ref="D66:G66"/>
  </mergeCells>
  <pageMargins left="0.7" right="0.7" top="0.75" bottom="0.75" header="0.3" footer="0.3"/>
  <pageSetup scale="7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53"/>
  <sheetViews>
    <sheetView workbookViewId="0">
      <selection activeCell="C47" sqref="C47"/>
    </sheetView>
  </sheetViews>
  <sheetFormatPr defaultRowHeight="15" x14ac:dyDescent="0.25"/>
  <cols>
    <col min="1" max="1" width="28.5703125" bestFit="1" customWidth="1"/>
    <col min="2" max="2" width="28.5703125" customWidth="1"/>
    <col min="3" max="3" width="16.42578125" bestFit="1" customWidth="1"/>
  </cols>
  <sheetData>
    <row r="1" spans="1:3" x14ac:dyDescent="0.25">
      <c r="A1" s="260" t="s">
        <v>0</v>
      </c>
      <c r="B1" s="260"/>
      <c r="C1" s="260"/>
    </row>
    <row r="2" spans="1:3" x14ac:dyDescent="0.25">
      <c r="A2" s="136" t="s">
        <v>92</v>
      </c>
      <c r="B2" s="136"/>
      <c r="C2" s="136" t="s">
        <v>93</v>
      </c>
    </row>
    <row r="3" spans="1:3" x14ac:dyDescent="0.25">
      <c r="A3" t="s">
        <v>91</v>
      </c>
    </row>
    <row r="4" spans="1:3" x14ac:dyDescent="0.25">
      <c r="A4" t="s">
        <v>94</v>
      </c>
    </row>
    <row r="5" spans="1:3" x14ac:dyDescent="0.25">
      <c r="A5" t="s">
        <v>95</v>
      </c>
    </row>
    <row r="6" spans="1:3" x14ac:dyDescent="0.25">
      <c r="A6" t="s">
        <v>96</v>
      </c>
    </row>
    <row r="7" spans="1:3" x14ac:dyDescent="0.25">
      <c r="A7" t="s">
        <v>97</v>
      </c>
    </row>
    <row r="8" spans="1:3" x14ac:dyDescent="0.25">
      <c r="A8" s="137" t="s">
        <v>99</v>
      </c>
      <c r="B8" s="137"/>
      <c r="C8" s="137">
        <f>SUM(C3:C7)</f>
        <v>0</v>
      </c>
    </row>
    <row r="9" spans="1:3" x14ac:dyDescent="0.25">
      <c r="A9" t="s">
        <v>98</v>
      </c>
    </row>
    <row r="12" spans="1:3" x14ac:dyDescent="0.25">
      <c r="A12" s="260" t="s">
        <v>1</v>
      </c>
      <c r="B12" s="261"/>
      <c r="C12" s="261"/>
    </row>
    <row r="13" spans="1:3" x14ac:dyDescent="0.25">
      <c r="A13" s="136" t="s">
        <v>92</v>
      </c>
      <c r="B13" s="136"/>
      <c r="C13" s="136" t="s">
        <v>93</v>
      </c>
    </row>
    <row r="14" spans="1:3" x14ac:dyDescent="0.25">
      <c r="A14" t="s">
        <v>91</v>
      </c>
    </row>
    <row r="15" spans="1:3" x14ac:dyDescent="0.25">
      <c r="A15" t="s">
        <v>94</v>
      </c>
    </row>
    <row r="16" spans="1:3" x14ac:dyDescent="0.25">
      <c r="A16" t="s">
        <v>95</v>
      </c>
    </row>
    <row r="17" spans="1:3" x14ac:dyDescent="0.25">
      <c r="A17" t="s">
        <v>96</v>
      </c>
    </row>
    <row r="18" spans="1:3" x14ac:dyDescent="0.25">
      <c r="A18" t="s">
        <v>97</v>
      </c>
    </row>
    <row r="19" spans="1:3" x14ac:dyDescent="0.25">
      <c r="A19" s="137" t="s">
        <v>99</v>
      </c>
      <c r="B19" s="137"/>
      <c r="C19" s="137">
        <f>SUM(C14:C18)</f>
        <v>0</v>
      </c>
    </row>
    <row r="20" spans="1:3" x14ac:dyDescent="0.25">
      <c r="A20" t="s">
        <v>98</v>
      </c>
    </row>
    <row r="23" spans="1:3" x14ac:dyDescent="0.25">
      <c r="A23" s="260" t="s">
        <v>2</v>
      </c>
      <c r="B23" s="261"/>
      <c r="C23" s="261"/>
    </row>
    <row r="24" spans="1:3" x14ac:dyDescent="0.25">
      <c r="A24" s="136" t="s">
        <v>92</v>
      </c>
      <c r="B24" s="136"/>
      <c r="C24" s="136" t="s">
        <v>93</v>
      </c>
    </row>
    <row r="25" spans="1:3" x14ac:dyDescent="0.25">
      <c r="A25" t="s">
        <v>91</v>
      </c>
    </row>
    <row r="26" spans="1:3" x14ac:dyDescent="0.25">
      <c r="A26" t="s">
        <v>94</v>
      </c>
    </row>
    <row r="27" spans="1:3" x14ac:dyDescent="0.25">
      <c r="A27" t="s">
        <v>95</v>
      </c>
    </row>
    <row r="28" spans="1:3" x14ac:dyDescent="0.25">
      <c r="A28" t="s">
        <v>96</v>
      </c>
    </row>
    <row r="29" spans="1:3" x14ac:dyDescent="0.25">
      <c r="A29" t="s">
        <v>97</v>
      </c>
    </row>
    <row r="30" spans="1:3" x14ac:dyDescent="0.25">
      <c r="A30" s="137" t="s">
        <v>99</v>
      </c>
      <c r="B30" s="137"/>
      <c r="C30" s="137">
        <f>SUM(C25:C29)</f>
        <v>0</v>
      </c>
    </row>
    <row r="31" spans="1:3" x14ac:dyDescent="0.25">
      <c r="A31" t="s">
        <v>98</v>
      </c>
    </row>
    <row r="34" spans="1:3" x14ac:dyDescent="0.25">
      <c r="A34" s="260" t="s">
        <v>3</v>
      </c>
      <c r="B34" s="261"/>
      <c r="C34" s="261"/>
    </row>
    <row r="35" spans="1:3" x14ac:dyDescent="0.25">
      <c r="A35" s="136" t="s">
        <v>92</v>
      </c>
      <c r="B35" s="136"/>
      <c r="C35" s="136" t="s">
        <v>93</v>
      </c>
    </row>
    <row r="36" spans="1:3" x14ac:dyDescent="0.25">
      <c r="A36" t="s">
        <v>91</v>
      </c>
    </row>
    <row r="37" spans="1:3" x14ac:dyDescent="0.25">
      <c r="A37" t="s">
        <v>94</v>
      </c>
    </row>
    <row r="38" spans="1:3" x14ac:dyDescent="0.25">
      <c r="A38" t="s">
        <v>95</v>
      </c>
    </row>
    <row r="39" spans="1:3" x14ac:dyDescent="0.25">
      <c r="A39" t="s">
        <v>96</v>
      </c>
    </row>
    <row r="40" spans="1:3" x14ac:dyDescent="0.25">
      <c r="A40" t="s">
        <v>97</v>
      </c>
    </row>
    <row r="41" spans="1:3" x14ac:dyDescent="0.25">
      <c r="A41" s="137" t="s">
        <v>99</v>
      </c>
      <c r="B41" s="137"/>
      <c r="C41" s="137">
        <f>SUM(C36:C40)</f>
        <v>0</v>
      </c>
    </row>
    <row r="42" spans="1:3" x14ac:dyDescent="0.25">
      <c r="A42" t="s">
        <v>98</v>
      </c>
    </row>
    <row r="45" spans="1:3" x14ac:dyDescent="0.25">
      <c r="A45" s="260" t="s">
        <v>4</v>
      </c>
      <c r="B45" s="261"/>
      <c r="C45" s="261"/>
    </row>
    <row r="46" spans="1:3" x14ac:dyDescent="0.25">
      <c r="A46" s="136" t="s">
        <v>92</v>
      </c>
      <c r="B46" s="136"/>
      <c r="C46" s="136" t="s">
        <v>93</v>
      </c>
    </row>
    <row r="47" spans="1:3" x14ac:dyDescent="0.25">
      <c r="A47" t="s">
        <v>91</v>
      </c>
    </row>
    <row r="48" spans="1:3" x14ac:dyDescent="0.25">
      <c r="A48" t="s">
        <v>94</v>
      </c>
    </row>
    <row r="49" spans="1:3" x14ac:dyDescent="0.25">
      <c r="A49" t="s">
        <v>95</v>
      </c>
    </row>
    <row r="50" spans="1:3" x14ac:dyDescent="0.25">
      <c r="A50" t="s">
        <v>96</v>
      </c>
    </row>
    <row r="51" spans="1:3" x14ac:dyDescent="0.25">
      <c r="A51" t="s">
        <v>97</v>
      </c>
    </row>
    <row r="52" spans="1:3" x14ac:dyDescent="0.25">
      <c r="A52" s="137" t="s">
        <v>99</v>
      </c>
      <c r="B52" s="137"/>
      <c r="C52" s="137">
        <f>SUM(C47:C51)</f>
        <v>0</v>
      </c>
    </row>
    <row r="53" spans="1:3" x14ac:dyDescent="0.25">
      <c r="A53" t="s">
        <v>98</v>
      </c>
    </row>
  </sheetData>
  <mergeCells count="5">
    <mergeCell ref="A1:C1"/>
    <mergeCell ref="A12:C12"/>
    <mergeCell ref="A23:C23"/>
    <mergeCell ref="A34:C34"/>
    <mergeCell ref="A45:C4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Cumulative</vt:lpstr>
      <vt:lpstr>PI 1</vt:lpstr>
      <vt:lpstr>PI 2</vt:lpstr>
      <vt:lpstr>PI 3</vt:lpstr>
      <vt:lpstr>PI 4</vt:lpstr>
      <vt:lpstr>PI 5</vt:lpstr>
      <vt:lpstr>PI 6</vt:lpstr>
      <vt:lpstr>PI 7</vt:lpstr>
      <vt:lpstr>PI 8</vt:lpstr>
      <vt:lpstr>PI 9</vt:lpstr>
      <vt:lpstr>PI 10</vt:lpstr>
      <vt:lpstr>PI 11</vt:lpstr>
      <vt:lpstr>Participant Support Tab</vt:lpstr>
      <vt:lpstr>Cumulative!Print_Area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 Jones</dc:creator>
  <cp:lastModifiedBy>Mary Christensen</cp:lastModifiedBy>
  <cp:lastPrinted>2022-09-15T19:51:47Z</cp:lastPrinted>
  <dcterms:created xsi:type="dcterms:W3CDTF">2013-03-08T20:50:00Z</dcterms:created>
  <dcterms:modified xsi:type="dcterms:W3CDTF">2026-09-12T01:09:16Z</dcterms:modified>
</cp:coreProperties>
</file>